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
    </mc:Choice>
  </mc:AlternateContent>
  <bookViews>
    <workbookView xWindow="0" yWindow="0" windowWidth="16740" windowHeight="8325"/>
  </bookViews>
  <sheets>
    <sheet name="Publication Plan" sheetId="1" r:id="rId1"/>
    <sheet name="Timelines" sheetId="3" r:id="rId2"/>
    <sheet name="Pub Slot Requirements" sheetId="4" r:id="rId3"/>
    <sheet name="Change Log" sheetId="5" r:id="rId4"/>
    <sheet name="Airway Lists" sheetId="6" r:id="rId5"/>
    <sheet name="DashBoard" sheetId="7" r:id="rId6"/>
  </sheets>
  <definedNames>
    <definedName name="_xlnm._FilterDatabase" localSheetId="4" hidden="1">'Airway Lists'!$A$2:$Q$164</definedName>
    <definedName name="_xlnm._FilterDatabase" localSheetId="3" hidden="1">'Change Log'!$A$1:$C$94</definedName>
    <definedName name="_xlnm._FilterDatabase" localSheetId="0" hidden="1">'Publication Plan'!$A$1:$BU$71</definedName>
    <definedName name="_xlnm._FilterDatabase" localSheetId="1" hidden="1">Timelines!$A$2:$Z$35</definedName>
    <definedName name="_xlnm.Print_Titles" localSheetId="0">'Publication Plan'!$1:$1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3" l="1"/>
  <c r="E12" i="6" l="1"/>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4" i="6"/>
  <c r="E5" i="6"/>
  <c r="E6" i="6"/>
  <c r="E7" i="6"/>
  <c r="E8" i="6"/>
  <c r="E9" i="6"/>
  <c r="E10" i="6"/>
  <c r="E11" i="6"/>
  <c r="E3" i="6"/>
  <c r="F4" i="7"/>
  <c r="C4" i="7"/>
  <c r="D4" i="7"/>
  <c r="E4" i="7"/>
  <c r="B4" i="7"/>
  <c r="C5" i="7"/>
  <c r="D5" i="7"/>
  <c r="E5" i="7"/>
  <c r="B5" i="7"/>
  <c r="F3" i="7"/>
  <c r="F5" i="7"/>
  <c r="F2" i="7"/>
  <c r="F1" i="6" l="1"/>
  <c r="H1" i="6"/>
  <c r="J1" i="6"/>
  <c r="L1" i="6"/>
  <c r="N1" i="6"/>
  <c r="P1" i="6"/>
  <c r="Q1" i="6" l="1"/>
  <c r="Q38" i="4"/>
  <c r="P38" i="4"/>
  <c r="O38" i="4"/>
  <c r="N38" i="4"/>
  <c r="M38" i="4"/>
  <c r="L38" i="4"/>
  <c r="K38" i="4"/>
  <c r="J38" i="4"/>
  <c r="I38" i="4"/>
  <c r="H38" i="4"/>
  <c r="G38" i="4"/>
  <c r="F38" i="4"/>
  <c r="E38" i="4"/>
  <c r="D38" i="4"/>
  <c r="C38" i="4"/>
  <c r="B38" i="4"/>
  <c r="R38" i="4" l="1"/>
  <c r="J11" i="4"/>
  <c r="K11" i="4"/>
  <c r="L11" i="4"/>
  <c r="M11" i="4"/>
  <c r="N11" i="4"/>
  <c r="O11" i="4"/>
  <c r="P11" i="4"/>
  <c r="Q11" i="4"/>
  <c r="B11" i="4"/>
  <c r="C11" i="4"/>
  <c r="E11" i="4"/>
  <c r="F11" i="4"/>
  <c r="G11" i="4"/>
  <c r="H11" i="4"/>
  <c r="I11" i="4"/>
  <c r="D11" i="4"/>
  <c r="C13" i="3"/>
  <c r="H24" i="3"/>
  <c r="R11" i="4" l="1"/>
  <c r="C17" i="3"/>
  <c r="C30" i="3" l="1"/>
  <c r="C29" i="3"/>
  <c r="F14" i="3" l="1"/>
  <c r="C14" i="3" l="1"/>
  <c r="C15" i="3"/>
  <c r="C16" i="3"/>
  <c r="C18" i="3"/>
  <c r="C19" i="3"/>
  <c r="C20" i="3"/>
  <c r="C21" i="3"/>
  <c r="G21" i="3"/>
  <c r="G18" i="3"/>
  <c r="C3" i="3" l="1"/>
  <c r="C4" i="3"/>
  <c r="C5" i="3"/>
  <c r="C6" i="3"/>
  <c r="C7" i="3"/>
  <c r="C8" i="3"/>
  <c r="C9" i="3"/>
  <c r="C10" i="3"/>
  <c r="C11" i="3"/>
  <c r="C12" i="3"/>
  <c r="C22" i="3"/>
  <c r="C23" i="3"/>
  <c r="C24" i="3"/>
  <c r="C25" i="3"/>
  <c r="C26" i="3"/>
  <c r="C27" i="3"/>
  <c r="C28" i="3"/>
  <c r="C31" i="3"/>
  <c r="C32" i="3"/>
  <c r="C33" i="3"/>
  <c r="C34" i="3"/>
  <c r="C35" i="3"/>
  <c r="H28" i="3"/>
  <c r="H26" i="3"/>
  <c r="G31" i="3"/>
  <c r="G32" i="3"/>
  <c r="G33" i="3"/>
  <c r="G34" i="3"/>
  <c r="G35" i="3"/>
  <c r="G27" i="3"/>
  <c r="E15" i="3"/>
  <c r="E16" i="3"/>
  <c r="E19" i="3"/>
  <c r="E20" i="3"/>
  <c r="E23" i="3"/>
  <c r="E25" i="3"/>
  <c r="E8" i="3" l="1"/>
  <c r="G12" i="3"/>
  <c r="G13" i="3"/>
  <c r="H22" i="3"/>
  <c r="F27" i="3"/>
  <c r="F31" i="3"/>
  <c r="F32" i="3"/>
  <c r="F33" i="3"/>
  <c r="F34" i="3"/>
  <c r="F35" i="3"/>
  <c r="E4" i="3"/>
  <c r="E5" i="3"/>
  <c r="E6" i="3"/>
  <c r="E7" i="3"/>
  <c r="F9" i="3"/>
  <c r="E10" i="3"/>
  <c r="F11" i="3"/>
  <c r="E3" i="3"/>
  <c r="N15" i="3" l="1"/>
  <c r="N16" i="3"/>
  <c r="S3" i="3" l="1"/>
  <c r="T3" i="3"/>
  <c r="U3" i="3"/>
  <c r="V3" i="3"/>
  <c r="W3" i="3"/>
  <c r="X3" i="3"/>
  <c r="Y3" i="3"/>
  <c r="Z3" i="3"/>
  <c r="S4" i="3"/>
  <c r="T4" i="3"/>
  <c r="U4" i="3"/>
  <c r="V4" i="3"/>
  <c r="W4" i="3"/>
  <c r="X4" i="3"/>
  <c r="Y4" i="3"/>
  <c r="Z4" i="3"/>
  <c r="S5" i="3"/>
  <c r="T5" i="3"/>
  <c r="U5" i="3"/>
  <c r="V5" i="3"/>
  <c r="W5" i="3"/>
  <c r="X5" i="3"/>
  <c r="Y5" i="3"/>
  <c r="Z5" i="3"/>
  <c r="S6" i="3"/>
  <c r="T6" i="3"/>
  <c r="U6" i="3"/>
  <c r="V6" i="3"/>
  <c r="W6" i="3"/>
  <c r="X6" i="3"/>
  <c r="Y6" i="3"/>
  <c r="Z6" i="3"/>
  <c r="S7" i="3"/>
  <c r="T7" i="3"/>
  <c r="U7" i="3"/>
  <c r="V7" i="3"/>
  <c r="W7" i="3"/>
  <c r="X7" i="3"/>
  <c r="Y7" i="3"/>
  <c r="Z7" i="3"/>
  <c r="S9" i="3"/>
  <c r="T9" i="3"/>
  <c r="U9" i="3"/>
  <c r="V9" i="3"/>
  <c r="W9" i="3"/>
  <c r="X9" i="3"/>
  <c r="Y9" i="3"/>
  <c r="Z9" i="3"/>
  <c r="S11" i="3"/>
  <c r="T11" i="3"/>
  <c r="U11" i="3"/>
  <c r="V11" i="3"/>
  <c r="W11" i="3"/>
  <c r="X11" i="3"/>
  <c r="Y11" i="3"/>
  <c r="Z11" i="3"/>
  <c r="V12" i="3"/>
  <c r="W12" i="3"/>
  <c r="X12" i="3"/>
  <c r="Y12" i="3"/>
  <c r="Z12" i="3"/>
  <c r="V13" i="3"/>
  <c r="W13" i="3"/>
  <c r="X13" i="3"/>
  <c r="Y13" i="3"/>
  <c r="Z13" i="3"/>
  <c r="V22" i="3"/>
  <c r="W22" i="3"/>
  <c r="X22" i="3"/>
  <c r="Y22" i="3"/>
  <c r="Z22" i="3"/>
  <c r="V23" i="3"/>
  <c r="W23" i="3"/>
  <c r="X23" i="3"/>
  <c r="Y23" i="3"/>
  <c r="Z23" i="3"/>
  <c r="V24" i="3"/>
  <c r="W24" i="3"/>
  <c r="X24" i="3"/>
  <c r="Y24" i="3"/>
  <c r="Z24" i="3"/>
  <c r="V27" i="3"/>
  <c r="W27" i="3"/>
  <c r="X27" i="3"/>
  <c r="Y27" i="3"/>
  <c r="Z27" i="3"/>
  <c r="V31" i="3"/>
  <c r="W31" i="3"/>
  <c r="X31" i="3"/>
  <c r="Y31" i="3"/>
  <c r="Z31" i="3"/>
  <c r="V32" i="3"/>
  <c r="W32" i="3"/>
  <c r="X32" i="3"/>
  <c r="Y32" i="3"/>
  <c r="Z32" i="3"/>
  <c r="V33" i="3"/>
  <c r="W33" i="3"/>
  <c r="X33" i="3"/>
  <c r="Y33" i="3"/>
  <c r="Z33" i="3"/>
  <c r="V35" i="3"/>
  <c r="W35" i="3"/>
  <c r="X35" i="3"/>
  <c r="Y35" i="3"/>
  <c r="Z35" i="3"/>
  <c r="S23" i="3" l="1"/>
  <c r="T23" i="3"/>
  <c r="U23" i="3"/>
  <c r="U35" i="3"/>
  <c r="U33" i="3"/>
  <c r="U32" i="3"/>
  <c r="U31" i="3"/>
  <c r="U27" i="3"/>
  <c r="U24" i="3"/>
  <c r="U22" i="3"/>
  <c r="U13" i="3"/>
  <c r="U12" i="3"/>
  <c r="Q27" i="3" l="1"/>
  <c r="R27" i="3"/>
  <c r="S27" i="3"/>
  <c r="T27" i="3"/>
  <c r="N27" i="3"/>
  <c r="O27" i="3"/>
  <c r="L27" i="3"/>
  <c r="P27" i="3"/>
  <c r="M33" i="3" l="1"/>
  <c r="O33" i="3"/>
  <c r="Q33" i="3"/>
  <c r="S33" i="3"/>
  <c r="T33" i="3"/>
  <c r="K33" i="3"/>
  <c r="K32" i="3"/>
  <c r="M31" i="3"/>
  <c r="N31" i="3"/>
  <c r="O31" i="3"/>
  <c r="P31" i="3"/>
  <c r="Q31" i="3"/>
  <c r="R31" i="3"/>
  <c r="S31" i="3"/>
  <c r="T31" i="3"/>
  <c r="K31" i="3"/>
  <c r="M24" i="3"/>
  <c r="N24" i="3"/>
  <c r="O24" i="3"/>
  <c r="P24" i="3"/>
  <c r="Q24" i="3"/>
  <c r="R24" i="3"/>
  <c r="S24" i="3"/>
  <c r="T24" i="3"/>
  <c r="K24" i="3"/>
  <c r="L24" i="3"/>
  <c r="S22" i="3"/>
  <c r="T22" i="3"/>
  <c r="P22" i="3"/>
  <c r="Q22" i="3"/>
  <c r="R22" i="3"/>
  <c r="O22" i="3"/>
  <c r="M22" i="3"/>
  <c r="N22" i="3"/>
  <c r="K22" i="3"/>
  <c r="L22" i="3"/>
  <c r="T32" i="3" l="1"/>
  <c r="S32" i="3"/>
  <c r="Q32" i="3"/>
  <c r="L34" i="3"/>
  <c r="N34" i="3"/>
  <c r="P34" i="3"/>
  <c r="R34" i="3"/>
  <c r="T12" i="3" l="1"/>
  <c r="T13" i="3"/>
  <c r="T35" i="3"/>
  <c r="L31" i="3" l="1"/>
  <c r="L32" i="3" l="1"/>
  <c r="N32" i="3"/>
  <c r="P32" i="3"/>
  <c r="R32" i="3"/>
  <c r="S12" i="3" l="1"/>
  <c r="S13" i="3"/>
  <c r="Q12" i="3"/>
  <c r="Q13" i="3"/>
  <c r="O12" i="3"/>
  <c r="O13" i="3"/>
  <c r="M12" i="3"/>
  <c r="M13" i="3"/>
  <c r="K12" i="3"/>
  <c r="K13" i="3"/>
  <c r="K35" i="3"/>
  <c r="M35" i="3"/>
  <c r="O35" i="3"/>
  <c r="Q35" i="3"/>
  <c r="S35" i="3"/>
  <c r="L9" i="3"/>
  <c r="N9" i="3"/>
  <c r="P9" i="3"/>
  <c r="R9" i="3"/>
  <c r="L4" i="3"/>
  <c r="N4" i="3"/>
  <c r="L5" i="3"/>
  <c r="N5" i="3"/>
  <c r="L6" i="3"/>
  <c r="N6" i="3"/>
  <c r="L7" i="3"/>
  <c r="N7" i="3"/>
  <c r="L8" i="3"/>
  <c r="L10" i="3"/>
  <c r="L11" i="3"/>
  <c r="N11" i="3"/>
  <c r="L15" i="3"/>
  <c r="L16" i="3"/>
  <c r="L19" i="3"/>
  <c r="N19" i="3"/>
  <c r="L20" i="3"/>
  <c r="N20" i="3"/>
  <c r="L23" i="3"/>
  <c r="N23" i="3"/>
  <c r="L25" i="3"/>
  <c r="L35" i="3"/>
  <c r="N35" i="3"/>
  <c r="N3" i="3"/>
  <c r="P11" i="3"/>
  <c r="R11" i="3"/>
  <c r="P4" i="3"/>
  <c r="R4" i="3"/>
  <c r="P5" i="3"/>
  <c r="R5" i="3"/>
  <c r="P6" i="3"/>
  <c r="R6" i="3"/>
  <c r="P7" i="3"/>
  <c r="R7" i="3"/>
  <c r="P15" i="3"/>
  <c r="R15" i="3"/>
  <c r="P16" i="3"/>
  <c r="R16" i="3"/>
  <c r="P19" i="3"/>
  <c r="R19" i="3"/>
  <c r="P20" i="3"/>
  <c r="R20" i="3"/>
  <c r="P23" i="3"/>
  <c r="R23" i="3"/>
  <c r="P25" i="3"/>
  <c r="R25" i="3"/>
  <c r="P35" i="3"/>
  <c r="R35" i="3"/>
  <c r="R3" i="3"/>
  <c r="P3" i="3"/>
  <c r="L3" i="3"/>
</calcChain>
</file>

<file path=xl/sharedStrings.xml><?xml version="1.0" encoding="utf-8"?>
<sst xmlns="http://schemas.openxmlformats.org/spreadsheetml/2006/main" count="1408" uniqueCount="891">
  <si>
    <t>Action</t>
  </si>
  <si>
    <t>Docket #</t>
  </si>
  <si>
    <t>4/15/2020 (FPT)</t>
  </si>
  <si>
    <t>Publish Y578 with NEC NY Offshore</t>
  </si>
  <si>
    <t>2/20/2020 (FPT)</t>
  </si>
  <si>
    <t>Delete CHS STARs (DDENA1, GMSTR1, MKNZI1, RSRVE1, TRTLS4)</t>
  </si>
  <si>
    <t>Action Details</t>
  </si>
  <si>
    <t>Publish 1 Y-Route (new)</t>
  </si>
  <si>
    <t>Amend 10 J-Routes
Delete 8 J-Routes</t>
  </si>
  <si>
    <t>Amend Q75, Q475</t>
  </si>
  <si>
    <t>Amend 2 Q-Routes</t>
  </si>
  <si>
    <t>PUBLISHED</t>
  </si>
  <si>
    <t>Issue NA NOTAMs</t>
  </si>
  <si>
    <t>IMPLEMENTED</t>
  </si>
  <si>
    <t>ISSUED</t>
  </si>
  <si>
    <t>Reorganize ZDC Low Altitude Sectors - Combine 3 Sectors (24, 25, 28) into Sector 25 EWN Low</t>
  </si>
  <si>
    <t>NEC ACR</t>
  </si>
  <si>
    <t>OSG</t>
  </si>
  <si>
    <t>Submit draft NPRM to AGC (D-305)</t>
  </si>
  <si>
    <t>AGC</t>
  </si>
  <si>
    <t>Submit final/edited/AJV-11-signed NPRM to AGC (D-270)</t>
  </si>
  <si>
    <t>45-day comment period ends (D-215)</t>
  </si>
  <si>
    <t>Submit final rule to AGC for legal sufficiency (D-120)</t>
  </si>
  <si>
    <t>Complete final rule (D-90)</t>
  </si>
  <si>
    <t>NFDC</t>
  </si>
  <si>
    <t>Notify AJV-11 that Flight Inpection Complete/Sat (D-90)</t>
  </si>
  <si>
    <t>Publish final rule in Federal Register (D-58)</t>
  </si>
  <si>
    <t>Submit final rule with AJV-11 signature to AGC (D-68)</t>
  </si>
  <si>
    <t>OSG/FPT</t>
  </si>
  <si>
    <t>Submit draft ATS Route Memo to OSG (D-340)</t>
  </si>
  <si>
    <t>Owner</t>
  </si>
  <si>
    <t>Process Days</t>
  </si>
  <si>
    <t>Submit Route Documentation to AIS (D-205)</t>
  </si>
  <si>
    <t>NEC ACR Publication/Rulemaking Timelines</t>
  </si>
  <si>
    <t>New ATS Route(s)/Procedure(s) Effective/Published</t>
  </si>
  <si>
    <t>Pub Date</t>
  </si>
  <si>
    <t>Delete 5 CHS STARs (RNAV)</t>
  </si>
  <si>
    <t>Amend 1 ATL SID (RNAV)</t>
  </si>
  <si>
    <t xml:space="preserve">Part 71
19-ASO-18 </t>
  </si>
  <si>
    <t xml:space="preserve">Part 71
18-AEA-16 </t>
  </si>
  <si>
    <t xml:space="preserve">Part 71
19-ASO-27 </t>
  </si>
  <si>
    <t>Part 71
19-AEA-9</t>
  </si>
  <si>
    <t>Submit to OSG/FPT</t>
  </si>
  <si>
    <t>*3/20/2020*</t>
  </si>
  <si>
    <t>*2/4/2020*</t>
  </si>
  <si>
    <t>8/10/2019 (OSG)
11/24/2019 (FPT)</t>
  </si>
  <si>
    <t>10/5/2019 (OSG)
1/18/2020 (FPT)</t>
  </si>
  <si>
    <t>11/30/2019 (OSG)
3/14/2020 (FPT)</t>
  </si>
  <si>
    <t>Publish/Amend 3 Waypoints
Add 5 Published Holding Patterns</t>
  </si>
  <si>
    <t>Publish Stand-Alone Waypoints LOVRR, RANAY, Amend Location of Waypoint ORCHA
Add Published Holding Patterns at BZNGA, FUUFF, MAYKR, PUNGO, TANJA</t>
  </si>
  <si>
    <t>6/10/2020 (FPT)</t>
  </si>
  <si>
    <t>Amend 6 DC METS SIDs (RNAV)</t>
  </si>
  <si>
    <t>Amend 1 DOV SID</t>
  </si>
  <si>
    <t>*3/24/2020*</t>
  </si>
  <si>
    <t>*3/23/2020*</t>
  </si>
  <si>
    <t>*5/7/2020*</t>
  </si>
  <si>
    <t>*5/8/2020*</t>
  </si>
  <si>
    <t>ADT</t>
  </si>
  <si>
    <t>Part 95</t>
  </si>
  <si>
    <t>Terminal Procedures Charts Available</t>
  </si>
  <si>
    <t>Amend DOV CANNY1 SID</t>
  </si>
  <si>
    <t>ATCSCC</t>
  </si>
  <si>
    <t>*4/28/2020*</t>
  </si>
  <si>
    <t>Dates in blue font are actuals i.e. *4/28/2020*</t>
  </si>
  <si>
    <t>NASR Subcriber Files Available to the Public</t>
  </si>
  <si>
    <t>NASR Subcriber Files Available from NFDC FOR REVIEW</t>
  </si>
  <si>
    <t>Publish 7 Q-Routes (new)
Amend 1 Q-Routes</t>
  </si>
  <si>
    <t>Publish Q119, Q127, Q129, Q220, Q430, Q439, Q450
Amend Q480</t>
  </si>
  <si>
    <t>TBD</t>
  </si>
  <si>
    <r>
      <t>CANCEL THE ABOVE MENTIONED 9/10/2020 NA NOTAMs (8 Q/Y-ROUTE</t>
    </r>
    <r>
      <rPr>
        <b/>
        <i/>
        <sz val="12"/>
        <color theme="1"/>
        <rFont val="Calibri"/>
        <family val="2"/>
        <scheme val="minor"/>
      </rPr>
      <t>S)</t>
    </r>
  </si>
  <si>
    <t>Implement 8 Q-Routes</t>
  </si>
  <si>
    <t>Implement ZDC Low Alt. Changes</t>
  </si>
  <si>
    <t>High/Low Altitude Enroute Charts Available</t>
  </si>
  <si>
    <t xml:space="preserve">Amend 7 RDU SIDs (RNAV)
Amend 4 RDU STARs (RNAV/conv)
Delete 3 RDU STARs (RNAV/conv)
Publish 1 RDU STAR (RNAV new)
Delete 3 RDU SIDs (conv)
Amend 2 RDU SIDs (conv) </t>
  </si>
  <si>
    <t>Amend 1 PXT STAR (RNAV)
Publish 4 PXT STARs (RNAV new)
Delete 4 PXT STARs  (conv)
Amend 3 CHS SIDs (RNAV)
Amend 2 CHS STARs (RNAV)
Amend 4 CHS IAPs</t>
  </si>
  <si>
    <t>Delete J109, J230, J62, J570, Q108
Amend (per original 19-ASO-27) J2 (TAY-DEFUN), J39 (CEW-MGM), J61 (EDDYS-EMI)
Amend (with changes) J37 (ALB-MSS), J55 (CHS-TUBAS), J121 (BRIGS-ENE)</t>
  </si>
  <si>
    <t>Delete 5 J-Routes/Q-Route
Amend 3 J-Routes
Amend 3 J-Routes change docket</t>
  </si>
  <si>
    <t>No CHANGE</t>
  </si>
  <si>
    <t>http://aerochart.faa.gov/index.asp?xml=enroute/chartlist_controller</t>
  </si>
  <si>
    <t>Submit ATS Route Memo to AJV-P21 (D-310)</t>
  </si>
  <si>
    <t>Provide comments/edits to AJV-P21 (D-275)</t>
  </si>
  <si>
    <t>AJV-P21</t>
  </si>
  <si>
    <t>Rulemaking Process (Part 71 Procedures) [310 days]</t>
  </si>
  <si>
    <t>Publish in Federal Register (D-260)</t>
  </si>
  <si>
    <t>CWG</t>
  </si>
  <si>
    <t>FPT</t>
  </si>
  <si>
    <t>Publication Process (Part 71 Routes)[205 days]</t>
  </si>
  <si>
    <t>AIT/NFDC</t>
  </si>
  <si>
    <t>Submit Preferred IFR Route Amendments to ATCSCC</t>
  </si>
  <si>
    <t>Last day to pull back procedures (NASR Daemon Date)</t>
  </si>
  <si>
    <t>Date</t>
  </si>
  <si>
    <t>Merged Process Playbook</t>
  </si>
  <si>
    <t>NON-Enroute to Flight Inspection (NON-Rule-Making)</t>
  </si>
  <si>
    <t>AIS</t>
  </si>
  <si>
    <t>Publication Process (Part 95 Procedures)[174 days]</t>
  </si>
  <si>
    <t>Submit responses and effective date to AJV-11 (D-125)</t>
  </si>
  <si>
    <t>Rule-Making/Part 71 Enroute to Flight Inspection (D-140)</t>
  </si>
  <si>
    <t>Enroute to Flight Inspection (NON-Rule-Making) (D-108)</t>
  </si>
  <si>
    <t>NOTAM NA ALL OF THE ABOVE Q-ROUTES (EXCEPT Q480) 9/10/2020-11/5/2020</t>
  </si>
  <si>
    <t xml:space="preserve">Submit Frequency Assignment for NASR udpates to NFDC </t>
  </si>
  <si>
    <t>Preferred IFR Routes, CDRs, Playbooks, NASR Frequencies</t>
  </si>
  <si>
    <t>ARTCC</t>
  </si>
  <si>
    <t>Last day to update CDRs in RMT</t>
  </si>
  <si>
    <t>ZJX</t>
  </si>
  <si>
    <t>Publish 1 Q-Route (new)</t>
  </si>
  <si>
    <t>Amend 1 Q-Route</t>
  </si>
  <si>
    <t>Submtd to AJV-A</t>
  </si>
  <si>
    <t>Amend DOV ARLFT2 STAR</t>
  </si>
  <si>
    <t>Amend 2 Victor Airways
Delete 2 Victor Airways</t>
  </si>
  <si>
    <t>Amend V141, V542
Delete V151, V496</t>
  </si>
  <si>
    <t>Amend 2 BED RNAV (RNP) IAPs</t>
  </si>
  <si>
    <t>Amend BED RNAV (RNP) IAPs ( Y RWY 11, Y RWY 29)</t>
  </si>
  <si>
    <t>Amend 1 DOV STAR</t>
  </si>
  <si>
    <t>PROJECT</t>
  </si>
  <si>
    <t>BOS MASSPORT BLOCK 1</t>
  </si>
  <si>
    <t xml:space="preserve">Amend RDU SIDs: (BEXGO4, HOOKZ4, HURIC4, LWOOD4, OXFRD4, ROZBO4, SHPRD4)
Amend RDU STARs: (ALDAN3 RNAV, BLOGS3 RNAV, BUZZY9 [conv], MALNR5 RNAV)
Delete RDU STARs (KAROO2 RNAV, ARGAL6 [conv], SOUTH BOSTON6 [conv])
Publish RDU TAQLE1 STAR
Delete RDU SIDs (TAR HEEL1, FAYETTVILLE4, BLUE DEVIL6)
Amend RDU SIDs: (RALEIGH1, PACKK9)      </t>
  </si>
  <si>
    <t>BOS MASSPORT BLOCK 2</t>
  </si>
  <si>
    <t>Amend 1 8260-2 (FPT)</t>
  </si>
  <si>
    <t>Submit Preferred IFR Route Amendments to NFDC</t>
  </si>
  <si>
    <t>Forward CDR Amendments to ARTCCs</t>
  </si>
  <si>
    <t>Submit Route Documentation to FPT (D-235)</t>
  </si>
  <si>
    <t>Submit Procedure Documentation to FPT (D-204)</t>
  </si>
  <si>
    <t>Amend 1 WRI STAR</t>
  </si>
  <si>
    <t>Amend WRI WAALK2 STAR</t>
  </si>
  <si>
    <t>Amend 2 PWM STARs</t>
  </si>
  <si>
    <t>Amend PWM STARs (CDOGG5, SCOGS4)</t>
  </si>
  <si>
    <t>Submit Procedure Documentation to AIS (D-174)</t>
  </si>
  <si>
    <t>Amend 1 BOS IAP</t>
  </si>
  <si>
    <t xml:space="preserve">Amend BOS RNAV (RNP) X RWY33L </t>
  </si>
  <si>
    <t>Amend BOS RNAV SIDs (BLZZR5, BRUWN6, CELTK6, HYLND6, LBSTA7, PATSS6, REVSS5, SSOXS6)</t>
  </si>
  <si>
    <t>Delete CHS PLFMD2 SID
Publish CHS STUNO1 SID</t>
  </si>
  <si>
    <t>Delete 1 CHS SID
Publish 1 CHS SID</t>
  </si>
  <si>
    <t>Amend CHS BAGGY3 STAR</t>
  </si>
  <si>
    <t>Amend 1 CHS STAR</t>
  </si>
  <si>
    <t>Amend ATL PHIIL3 SID</t>
  </si>
  <si>
    <t>Implement 4 Q-Routes</t>
  </si>
  <si>
    <t>Amend 5 Y-Routes
Amend 2 AR-Routes
Delete 2 AR-Routes</t>
  </si>
  <si>
    <t>Amend 4 Y-Routes
Amend 7 AR-Routes</t>
  </si>
  <si>
    <t>Publish 1 Q-Routes (new)
Amend 1 Q-Route
Amend 2 Q-Routes</t>
  </si>
  <si>
    <t>Amend BOS RNAV SIDs (BLZZR6, BRUWN7, CELTK7, HYLND7, LBSTA8, PATSS7, REVSS6, SSOXS7)
Amend BOS RNAV STARs (JFUND3, OSHN6, ROBUC4)</t>
  </si>
  <si>
    <t>Establish ZDC Ultra-High Sector 30 (Carolina Beach High)</t>
  </si>
  <si>
    <t>CANCEL THE ABOVE MENTIONED 10/7/2021 NA NOTAMs  (Q419, Q22, Q437, Q34)</t>
  </si>
  <si>
    <t>Amend V39, V93</t>
  </si>
  <si>
    <t>Amend 2 Victor Airways</t>
  </si>
  <si>
    <t>20-AEA-10 FR</t>
  </si>
  <si>
    <t>Publish 3 T-Routes (new)</t>
  </si>
  <si>
    <t>19-AEA-8 FR</t>
  </si>
  <si>
    <t>ENTER CHART DATE -&gt;</t>
  </si>
  <si>
    <t>Amend PERRI(PSK)/J8 and OAKLE(PSK)/J24: FPT Fix action to redefine to remove VOR</t>
  </si>
  <si>
    <t>Amend 2 8260-2 (FPT)</t>
  </si>
  <si>
    <t>Amend 1 CONV STAR</t>
  </si>
  <si>
    <t>Amend 1 CONV SID</t>
  </si>
  <si>
    <t>Amend 2 CONV SIDs</t>
  </si>
  <si>
    <t>Amend ATL SINCA7 STAR</t>
  </si>
  <si>
    <t>Amend SIDs: ATL (ATL1), BHM (BHM8)</t>
  </si>
  <si>
    <t>Amend 1 CONV SID
Amend 6 CONV STARs</t>
  </si>
  <si>
    <t>Amend TYS KNOXVILLE7 SID</t>
  </si>
  <si>
    <t>Amend 1 T-Route</t>
  </si>
  <si>
    <t>Amend 8 BOS SIDs</t>
  </si>
  <si>
    <r>
      <t>Group 11</t>
    </r>
    <r>
      <rPr>
        <b/>
        <sz val="11"/>
        <color rgb="FF000000"/>
        <rFont val="Calibri"/>
        <family val="2"/>
        <scheme val="minor"/>
      </rPr>
      <t xml:space="preserve"> (EEN/HUL/LEB/LWM/MSS/PSM/SLK/UCA)</t>
    </r>
  </si>
  <si>
    <t>ZTL (ATL/PDK/MCN/LDK)</t>
  </si>
  <si>
    <t>ZME(DYR/MAW/MON/MSL) - TEAM 3</t>
  </si>
  <si>
    <t>NEC ACR  Post</t>
  </si>
  <si>
    <t>NEC ACR  Offshore</t>
  </si>
  <si>
    <t>VOR MON  ZBW-11</t>
  </si>
  <si>
    <t>VOR MON  ZTL-1</t>
  </si>
  <si>
    <t>VOR MON  ZTL-2</t>
  </si>
  <si>
    <t>Amend 2 RNAV STARs</t>
  </si>
  <si>
    <t>Amend STARs: CLT (BANKR3, JONZE3)</t>
  </si>
  <si>
    <t>12/29/2021 Due to OSG</t>
  </si>
  <si>
    <t>6/4/2021 Due to OSG
9/26/2021 Due to FPT</t>
  </si>
  <si>
    <t>VOR MON ZME-1</t>
  </si>
  <si>
    <t>Amend 5 Q-Routes
Publish 1 Q-Route (new)</t>
  </si>
  <si>
    <t>Amend 1 Victor Airway</t>
  </si>
  <si>
    <t>Publish T314, T315, T316, T634, T662, T698
Amend T295, T391, T608, T705, T781
Publish Q864
Amend Q806, Q844
Amend V2, V3, V14, V29, V106, V229, V249, V273, V471
Delete V145, V196, V203, V282, V318, V322, V352, V428, V490, V542</t>
  </si>
  <si>
    <t>Amend 3 J-Routes
Delete 1 J-Route</t>
  </si>
  <si>
    <t>Amend FIBER fix to delete LDK from the -2 definition</t>
  </si>
  <si>
    <t>Fix Action 1 (J52)</t>
  </si>
  <si>
    <t>21-AEA-12</t>
  </si>
  <si>
    <t>Amend 1 PWM STAR</t>
  </si>
  <si>
    <t>Amend PWM CDOGG4 RNAV STAR</t>
  </si>
  <si>
    <t>Other</t>
  </si>
  <si>
    <t>Total</t>
  </si>
  <si>
    <t>Team 2 NEC ACR</t>
  </si>
  <si>
    <t>Team 2 VOR MON</t>
  </si>
  <si>
    <t>TEAM</t>
  </si>
  <si>
    <t>Team 2 MASSPORT</t>
  </si>
  <si>
    <t>Team 3 VOR MON</t>
  </si>
  <si>
    <t>Team 1 VOR MON</t>
  </si>
  <si>
    <t>Florida Metroplex</t>
  </si>
  <si>
    <t>IAPs</t>
  </si>
  <si>
    <t>APWS</t>
  </si>
  <si>
    <t>NO</t>
  </si>
  <si>
    <t>Change(s)</t>
  </si>
  <si>
    <t>Moved T215 to separate docket (21-AGL-1), still to publish on 5/19/2022.</t>
  </si>
  <si>
    <t>Amend 1 MHT SID</t>
  </si>
  <si>
    <t>Amend MHT PPORT4 RNAV SID</t>
  </si>
  <si>
    <t>Amend 1 BOS SID</t>
  </si>
  <si>
    <t>Amend BOS WYLYY4 RNAV SID (Block 1)</t>
  </si>
  <si>
    <t xml:space="preserve">Amend BNA NASHVILLE8 SID 
Amend STARs: ATL(LGC6, RMG7, WHINZ5), CLT(CHPTR3, UNARM7), PDK(DIFFI5) </t>
  </si>
  <si>
    <t>Moved 18 Q-Routes to 9/8/2022:
Publish Q101, Q107, Q111, Q117, Q131, Q133, Q167, Q445, Q481
Amend Q60, Q85, Q87, Q97, Q99, Q109, Q113, Q135, Q409</t>
  </si>
  <si>
    <t>Moved 19 Jet Routes to 11/7/2022:
Delete J37, J55 (DELETE REMAINDER OF ROUTE TUBAS-HUBBS), J79, J121, J165, J174, J191 (DELETE REMAINDER OF ROUTE HPW-ILM), J207, J209, J506, J561, J563, J573, J582, J585
Amend J14, J24, J52, J68
NOTE: J55 and J191 above will be amend on 12/2/2021 and completely deleted on 11/3/2022</t>
  </si>
  <si>
    <t>Moved 4 Y-Routes to 9/8/2022:
Amend Y291, Y309, Y319, Y323
NOTE: Y291, Y309, Y323 will be amended on 10/7/2021 and again on 9/8/2022</t>
  </si>
  <si>
    <t>Moved 9 AR-Routes to 11/3/2022:
Amend AR15, AR16, AR17, AR18, AR19, AR21, AR22, AR23, AR24
NOTE: AR15, AR16, AR17, AR18, AR21, AR23 will be amended on 12/2/2021 and again on 11/3/2022.</t>
  </si>
  <si>
    <t>Moved 5 STARs to 11/3/2022:
Amend STARs: PHL (JIIMS4, PAATS4), EWR (PHLBO4), TEB (JAIKE4)
Publish LGA PROUD1 STAR</t>
  </si>
  <si>
    <t>Moved 2 STARs to 12/29/2022
Delete STARs: LGA (KORRY4), EWR (DYLIN4)</t>
  </si>
  <si>
    <t xml:space="preserve">Added 1 CONV SID and 6 CONV STARs for 5/19/2022:
Amend BNA NASHVILLE8 SID 
Amend STARs: ATL(LGC6, RMG7, WHINZ5), CLT(CHPTR3, UNARM7), PDK(DIFFI5) </t>
  </si>
  <si>
    <t>Added 5 RNAV STARs for 5/19/2022:
ATL (WIGLE3, BANNG3, HAALO3, SMLTZ3) and AGS (JUNPR6)</t>
  </si>
  <si>
    <t>Moved BOS WYLYY4 RNAV SID (Block 1) to 10/7/2021.</t>
  </si>
  <si>
    <t>Moved V39 and V93 to 10/7/2021.</t>
  </si>
  <si>
    <t>Added 1 fix action for 7/14/2022:
Amend FIBER fix to delete LDK from the -2 definition</t>
  </si>
  <si>
    <t>Added 2 fix actions for 1/27/2022:
Amend PERRI(PSK)/J8 and OAKLE(PSK)/J24 to delete PSK from the -2 definition</t>
  </si>
  <si>
    <t>Date Tentative</t>
  </si>
  <si>
    <t>Added 2 STARs (ZTL Group 2) for 12/29/2022:
Amend STARs: CLT (BANKR3, JONZE3)</t>
  </si>
  <si>
    <t>Added 1 SID (ZTL Group 2) for 12/29/2022:
Amend SID: CHA(CHA7)
Amend MEM LUGOH4 STAR (being worked by ZME VOR MON for 5/19/2022 for MSL)</t>
  </si>
  <si>
    <r>
      <t xml:space="preserve">Added 5 T-Routes (ZTL Group 2) for 1/29/2022:
Amend </t>
    </r>
    <r>
      <rPr>
        <sz val="12"/>
        <color theme="1"/>
        <rFont val="Calibri"/>
        <family val="2"/>
        <scheme val="minor"/>
      </rPr>
      <t>T209(V185), T239(TGE)
Publish Tx49(V49), Tx53/185(V53/185)
Amend T292 (non-VOR MON)</t>
    </r>
    <r>
      <rPr>
        <sz val="11"/>
        <color theme="1"/>
        <rFont val="Calibri"/>
        <family val="2"/>
        <scheme val="minor"/>
      </rPr>
      <t xml:space="preserve">
NOTE: Additional T-Routes will likely be needed (estimated number: 5-8)</t>
    </r>
  </si>
  <si>
    <r>
      <t xml:space="preserve">Added 12 Victor Airways (ZTL Group 2) for 2/23/2023:
Amend V16, V37, </t>
    </r>
    <r>
      <rPr>
        <sz val="12"/>
        <color theme="1"/>
        <rFont val="Calibri"/>
        <family val="2"/>
        <scheme val="minor"/>
      </rPr>
      <t>V53, V67, V136, V159, V168, V185, V266, V521
Delete V209
Delete V541 (non-VOR MON)</t>
    </r>
  </si>
  <si>
    <r>
      <t xml:space="preserve">Added 2 Q-Routes (SPA RELO) for 7/22/2024:
Amend </t>
    </r>
    <r>
      <rPr>
        <sz val="12"/>
        <color theme="1"/>
        <rFont val="Calibri"/>
        <family val="2"/>
        <scheme val="minor"/>
      </rPr>
      <t>Q22, Q60</t>
    </r>
  </si>
  <si>
    <t>Added Q63 for 7/11/2024 (ZID request following Q93 amended Delete Q63)</t>
  </si>
  <si>
    <t>Specific Project</t>
  </si>
  <si>
    <t>Removed T365 NEW from the project (no longer needed).</t>
  </si>
  <si>
    <t>Amend 1 T-Route
Publish 1 T-Routes (new)</t>
  </si>
  <si>
    <t>Amend STARs: CLT (BANKR3, JONZE3) DATE CHANGE FROM 12/29/22 TO 9/8/22</t>
  </si>
  <si>
    <t>TOTAL</t>
  </si>
  <si>
    <t>Amend 4 8260-2s (FPT)</t>
  </si>
  <si>
    <t>FPT Fix actions to redefine to remove dependent VORs; Fixes will not be removed from the routes:
SEEDY(PSM)/V139 [Flight Inspection Reqd]
SILVE(PSM)/V139
ARMIE(PSM)/V167
CEKAY(PSM)/V167, V268</t>
  </si>
  <si>
    <t>FPT Fix actions to redefine to remove dependent VORs; Fixes will not be removed from the routes:
PRENT(HUL)/V300 completed
TEBOR(UCA)/V433 completed
KERST(LEB)/V447 completed
RUCKY(LEB)/V447 completed</t>
  </si>
  <si>
    <t>Moved  4 8260-2s fix actions to 8/12/2021:
SEEDY(PSM)/V139 [Flight Inspection Reqd]
SILVE(PSM)/V139
ARMIE(PSM)/V167
CEKAY(PSM)/V167, V268</t>
  </si>
  <si>
    <t>Docs sent to OSG</t>
  </si>
  <si>
    <t>ATS Route Memo Signed</t>
  </si>
  <si>
    <t>ATS Route Memo Sent to AJV-P</t>
  </si>
  <si>
    <t>Due Dates</t>
  </si>
  <si>
    <t>signed</t>
  </si>
  <si>
    <t>Amend 1 RNAV SID</t>
  </si>
  <si>
    <t>Amend 5 RNAV SIDs</t>
  </si>
  <si>
    <t>Amend AGS JUNPR6 SID</t>
  </si>
  <si>
    <t>6/18/2021 Sent to OSG
11/21/2021 Due to FPT</t>
  </si>
  <si>
    <t>Moved 2 SIDs to 10/7/2021
Delete CHS PLFMD2 SID
Publish CHS STUNO1 SID</t>
  </si>
  <si>
    <t>Moved the AGS JUNPR6 SID to its own row, still for 5/19/2022 (for now)</t>
  </si>
  <si>
    <t>6/21/2021 Sent to OSG
11/21/2021 Due to FPT</t>
  </si>
  <si>
    <t>Moved Q63 Deletion to 7/14/2022 with docket 21-ASO-15.</t>
  </si>
  <si>
    <r>
      <t>Group 11</t>
    </r>
    <r>
      <rPr>
        <b/>
        <sz val="11"/>
        <rFont val="Calibri"/>
        <family val="2"/>
        <scheme val="minor"/>
      </rPr>
      <t xml:space="preserve"> (EEN/HUL/LEB/LWM/MSS/PSM/SLK/UCA)</t>
    </r>
  </si>
  <si>
    <t>V243 and V578 in this docket were changed from being an amendment to being a total deletion.</t>
  </si>
  <si>
    <t>Moved Amend WRI WAALK2 STAR to 10/7/2021</t>
  </si>
  <si>
    <t>VOR MON ZJX</t>
  </si>
  <si>
    <t>VOR MON ZMA</t>
  </si>
  <si>
    <t>Amend Q102</t>
  </si>
  <si>
    <t>Amend 5 ATS Routes</t>
  </si>
  <si>
    <t>Removed T402 from the project (5/19/2022)</t>
  </si>
  <si>
    <t>VOR MON ZJX/ZMA</t>
  </si>
  <si>
    <t>Added multiple rows for ZJX and ZMA VOR MON for 4/20/2023, 6/15/2023, and 8/10/2023</t>
  </si>
  <si>
    <t>Amend SIDs: ATL(VRSTY3, WIGLE3, BANNG3, HAALO3, SMLTZ3)</t>
  </si>
  <si>
    <t>Updated docket for T215 to 21-AGL-27 for 5/19/2022 (from 21-AGL-1 same date).</t>
  </si>
  <si>
    <t>VOR MON  ZTL-3</t>
  </si>
  <si>
    <t xml:space="preserve">Added for 7/14/2022:  Amend MOVIL(LDK): FPT Fix action to redefine to remove LDK. </t>
  </si>
  <si>
    <t>Added placeholders for 4 T-Routes for ZTL-2</t>
  </si>
  <si>
    <t>Moved from 6/15/2023 to 4/20/2023:  Amend AR6, AR15, B9, BR62V, BR64V</t>
  </si>
  <si>
    <t>Amend SIDs: BWI (FIXET3, TERPZ7), IAD/DCA (SCRAM5, JDUBB3), HEF (GABBE3), ADW (JEFSN1)</t>
  </si>
  <si>
    <t>Amend J14, J20, J41, J43, J45, J52, J73, J85, J89, J91
Delete J40, J51, J53, J75, J81, J97, J210, J575</t>
  </si>
  <si>
    <t>Amend TEB MAZIE3 STAR
Publish STARs: LGA (APPLE1), EWR (BRAND1), DOV (ARLFT1), WRI (WAALK1)
Delete STARs:  LGA (GATBY1), EWR (RUUTH1), DOV (SMYRNA3), WRI (SEA ISLE4)
Amend CHS SIDs (PLMTO3, LGRHD3, JZI-KIAWAH2)
Amend CHS STARs: (AMYLU3, OSPRI7)
Amend CHS RNAV (GPS) Y APCHs (RWYS 03, 21, 15, 33)</t>
  </si>
  <si>
    <r>
      <t>VOR MON ZBW Group 11</t>
    </r>
    <r>
      <rPr>
        <b/>
        <sz val="11"/>
        <color theme="1"/>
        <rFont val="Calibri"/>
        <family val="2"/>
        <scheme val="minor"/>
      </rPr>
      <t xml:space="preserve"> (EEN/HUL/LEB/LWM/MSS/PSM/SLK/UCA)</t>
    </r>
  </si>
  <si>
    <t>Publish 6 T-Routes (new)
Amend 5 T-Routes
Publish 1 Q-Route (new)
Amend 2 Q-Routes
Amend 9 Victor Airways
Delete 10 Victor Airways</t>
  </si>
  <si>
    <t>VOR MON ZMA - FL MP</t>
  </si>
  <si>
    <t>ZMA(CYY/LBV/PHK/TRV) - Team 2</t>
  </si>
  <si>
    <t>Moved Q22 from 2024 to 9/8/2022, the amendment for 10/7/2021 will remain for NEC ACR
Deleted Q60 from 2024, incorporating with amendment planned for 9/8/2022 for NEC ACR</t>
  </si>
  <si>
    <t>Clarification:  J55 and J191 will be amended in phases, both on 12/2/2021 and 11/3/2022</t>
  </si>
  <si>
    <t>Completed</t>
  </si>
  <si>
    <t>Changed NASHVILLE8 to completed 4/22/2021</t>
  </si>
  <si>
    <t>Amend 2 CONV STARs</t>
  </si>
  <si>
    <t>Moved 2 STARs to their own row, but left 5/19/2022 date pending coordination with ZTL on date change to 3/24/2022
Amend STARs: CLT(CHPTR3, UNARM7)</t>
  </si>
  <si>
    <t xml:space="preserve">Fix action unchanged pending confirmation with FPT:  Perhaps the DIFFI STAR amendment with mitigate the ATL dependency:
Amend DIFFI(ATL): FPT Fix action to redefine to remove ATL </t>
  </si>
  <si>
    <t>Moved 2 CLT STARs to 12/29/2022 with other STARs for ZTL-2</t>
  </si>
  <si>
    <t>Change LUGOH STAR for 12/29/2022 to a NOTE to track dependency on GQO</t>
  </si>
  <si>
    <t>Completed addition of CONV SIDs and STARs for ZMA VOR MON for 8/10/2023.</t>
  </si>
  <si>
    <t>Moved 5 ATL SIDs from 5/19/2022 to 3/24/2022 (coordination pending with ZTL)
Amend SIDs: ATL(VRSTY3, WIGLE3, BANNG3, HAALO3, SMLTZ3)
Leaving Amend AGS JUNPR6 SID for 5/19/2022 most likely (coordination pending with ZTL)</t>
  </si>
  <si>
    <t>corrected to show 5 SIDs (vs 4)</t>
  </si>
  <si>
    <t>Amend ATL PLMMR3 SID (to coincide with Q22 and Q60)</t>
  </si>
  <si>
    <t xml:space="preserve">2/16/2022 Due to FPT </t>
  </si>
  <si>
    <t>Added ATL PLMMR SID for 9/8/2022 to coincide with Q20 and Q60 (replace SPA with BURGG)</t>
  </si>
  <si>
    <t>Added V521 to V deletions under ZJX for 6/15/2023 (left on ZTL-2 as well, but may be fix actions only BANBI/PETRY/SHADY).</t>
  </si>
  <si>
    <t>Amend BANBI(CSG/V7/V521): FPT Fix action to redefine to remove CSG.
Amend PETRY(TGE/V7/V521): FPT Fix action to redefine to remove TGE.
Amend SHADY(TGE/V7/V521): FPT Fix action to redefine to remove TGE.
Amend AVONS(MON/V94): FPT Fix action to redefine to remove MON.
Amend HAMPT(MON/V278): FPT Fix action to redefine to remove MON &amp; add TXK.
Amend LOCUS(MON/V278/V305): FPT Fix action to redefine to remove MON &amp; add TXK.</t>
  </si>
  <si>
    <t>Amend 6 8260-2 (FPT)</t>
  </si>
  <si>
    <t>ZME-1 Added fix actions for BANBI/PETRY/SHADY for 7/14/2022 for V7 and V521 (OZR request to retain V7.)
ZME-1 Added fix actions for AVONS(V94), LOCUS(V278/V305), HAMPT(V278) for 7/14/2022.</t>
  </si>
  <si>
    <t>ZTL-1 Added fix action to Amend DUBBS(GQO/V115): FPT Fix action to redefine to remove GQO (work with V115 below).  I'm not sure this is needed but wanted to capture the mitigation of GQO.</t>
  </si>
  <si>
    <t>Issue NA NOTAM</t>
  </si>
  <si>
    <t>Amend Q29</t>
  </si>
  <si>
    <t>Added for 10/7/2021:  NOTAM NA Q64 10/7/2021-11/3/2022 (TYI./.SAWED)</t>
  </si>
  <si>
    <t>Added V35 to ZJX/ZMA for 6/15/2023.
Added V155 to ZJX for 6/15/2023 (BLOTS).</t>
  </si>
  <si>
    <t>PBN CHS</t>
  </si>
  <si>
    <t>PBN PWM</t>
  </si>
  <si>
    <t>PBN BOS MASSPORT-1</t>
  </si>
  <si>
    <t>PBN BOS MASSPORT-2</t>
  </si>
  <si>
    <t xml:space="preserve">Publish Q437, NOTAM NA (ALL/VILLS./.SLANG)
</t>
  </si>
  <si>
    <t>Amend Q34, NOTAM NA (SWAPP./.RBV)</t>
  </si>
  <si>
    <t>Changes placeholder T-Routes for 12/29/2022 to "Publish T-Routes Tx16, Tx37"</t>
  </si>
  <si>
    <t>Publish 1 RNAV STAR (new)
Delete 2 CONV STARs</t>
  </si>
  <si>
    <t>Added for 2/23/2023:
Publish CLT GIFFT1 STAR
Delete STARs: CLT(CHPTR3, UNARM6)</t>
  </si>
  <si>
    <t>Added new Tx136(V136) for 12/29/2022</t>
  </si>
  <si>
    <t>REMINDER to add to docket 21-AEA-12 deletion of VUZ./.SQS.</t>
  </si>
  <si>
    <t>Moved to 2/23/2023 from 12/29/2022:
Amend STARs: CLT (BANKR3, JONZE3)</t>
  </si>
  <si>
    <t>Move 2 STARs to 7/14/2022 from 5/19/2022: 
Amend STARs: CLT(CHPTR3, UNARM7)</t>
  </si>
  <si>
    <t>Move 1 SID  to 7/14/2022 from 5/19/2022: 
Amend AGS JUNPR6 SID</t>
  </si>
  <si>
    <t>Delete J55 from 12/2/2021 (consolidate changes on 11/3/2022)</t>
  </si>
  <si>
    <t>DELETIONS</t>
  </si>
  <si>
    <t>Added for 3/21/2024: Delete Q947</t>
  </si>
  <si>
    <t>Publish CLT JOOLS STAR
Delete STARs: CLT(CHPTR3, UNARM6)</t>
  </si>
  <si>
    <t>NOTAM NA Q22, Q34, Q419, Q437 as noted above 10/7/2021-12/2/2021</t>
  </si>
  <si>
    <t>NOTAM NA Q64  (TYI./.SAWED) 10/7/2021-11/3/2022</t>
  </si>
  <si>
    <t>Amend Y289, Y299, Y307, Y438, Y494 (Changes to Y307, Y438, Y494 to be implemented 10/7)
Amend AR3, AR5 (Changes to be implemented 10/7)
Delete AR7, AR25 (Changes to be implemented 10/7)</t>
  </si>
  <si>
    <t>Amend Y291, Y309, Y323, Y436  (Changes to Y436 to be implemented 10/7)
Amend AR12, AR15, AR16, AR17, AR18, AR21, AR23 (Changes to be implemented 10/7)</t>
  </si>
  <si>
    <t>Issue NA NOTAMs (reissue)</t>
  </si>
  <si>
    <t>NOTAM NA Y289, Y299 10/7/2021-11/3/2022</t>
  </si>
  <si>
    <t>NOTAM NA Y291, Y309, Y319(reissue same), Y323 10/7/2021-9/8/2022</t>
  </si>
  <si>
    <r>
      <t>Group 11</t>
    </r>
    <r>
      <rPr>
        <b/>
        <sz val="11"/>
        <color rgb="FF000000"/>
        <rFont val="Calibri"/>
        <family val="2"/>
        <scheme val="minor"/>
      </rPr>
      <t xml:space="preserve"> (HUL/LEB/LWM/MSS/SLK)</t>
    </r>
  </si>
  <si>
    <t>Added CLT2 for 4/20/2023</t>
  </si>
  <si>
    <t>MOOKY6 deleted from 8/10/2023</t>
  </si>
  <si>
    <t>Moved MHT PPORT STAR to 10/7/2021 (from 8/12/2021)</t>
  </si>
  <si>
    <t>NOTAM NA Q85, Q87, Q97, Q109, Q113, Q135, Q409 10/7/2021-9/8/2022</t>
  </si>
  <si>
    <t>11/3/2021 Due to OSG
12/28/2021 Due to AJV-P</t>
  </si>
  <si>
    <t>Amend 8 BOS SIDs
Amend 3 BOS STARs</t>
  </si>
  <si>
    <r>
      <t xml:space="preserve">Amend DIFFI(ATL): FPT Fix action to redefine to remove ATL
</t>
    </r>
    <r>
      <rPr>
        <sz val="12"/>
        <color theme="1"/>
        <rFont val="Calibri"/>
        <family val="2"/>
        <scheme val="minor"/>
      </rPr>
      <t>REF: PDK RNAV(RNP) RWY 03R, PDK RNAV(RNP) Z RWY 21L</t>
    </r>
  </si>
  <si>
    <t>Published</t>
  </si>
  <si>
    <t xml:space="preserve">COMPLETED
</t>
  </si>
  <si>
    <t>added fix actions for 2/23/2022:
Fix actions for V168 
V168: Amend definition of CRAWL to remove CSG.
V168: Amend definition of MILER to remove CSG and TGE.
V168: Amend definition of KOMER to remove TGE.
V168: Amend definition of CHIRP to remove TGE.
V521: Amend BANBI to remove CSG.
V521: Amend PETRY to remove TGE.
V521:Amend SHADY to remove TGE.</t>
  </si>
  <si>
    <t>Amend 4 8260-2 (FPT)</t>
  </si>
  <si>
    <t>V209 changed to segment deletion (was route deletion) for 2/23/2023</t>
  </si>
  <si>
    <t>V168 and V521 removed from rulemaking list on 2/23/2023, changed to fix actions only:  route to be retained.</t>
  </si>
  <si>
    <t>V185 changed from segment deletion to route deletion on 2/23/2023.</t>
  </si>
  <si>
    <t>21-ASO-26</t>
  </si>
  <si>
    <t>21-ASO-27</t>
  </si>
  <si>
    <r>
      <t xml:space="preserve">11/21/2021 Due to FPT
</t>
    </r>
    <r>
      <rPr>
        <b/>
        <sz val="12"/>
        <color theme="0" tint="-0.34998626667073579"/>
        <rFont val="Calibri"/>
        <family val="2"/>
        <scheme val="minor"/>
      </rPr>
      <t>7/12/2021 Sent to AJV-P 6/21/2021 Sent to OSG</t>
    </r>
  </si>
  <si>
    <r>
      <t xml:space="preserve">11/21/2021 Due to FPT
</t>
    </r>
    <r>
      <rPr>
        <b/>
        <sz val="12"/>
        <color theme="0" tint="-0.34998626667073579"/>
        <rFont val="Calibri"/>
        <family val="2"/>
        <scheme val="minor"/>
      </rPr>
      <t>7/12/2021 Sent to AJV-P 6/22/2021 Sent to OSG</t>
    </r>
  </si>
  <si>
    <t>Delete 4 J-Route
Amend 2 J-Routes</t>
  </si>
  <si>
    <t>Delete 4 CONV STARs</t>
  </si>
  <si>
    <t>Amend SIDs: CHA(CHA7)
NOTE: MEM LUGOH4 STAR has GQO dependency (being worked by ZME VOR MON for 7/14/2022)</t>
  </si>
  <si>
    <t xml:space="preserve">Move 4 STARs to 7/14/2022 from 5/19/2022: 
Delete: ATL(LGC6, RMG7, WHINZ5), PDK(DIFFI5) </t>
  </si>
  <si>
    <r>
      <rPr>
        <sz val="12"/>
        <rFont val="Calibri"/>
        <family val="2"/>
        <scheme val="minor"/>
      </rPr>
      <t>Amendments for 5/19/2022 changed to deletions:
Delete: ATL(LGC6, RMG7, WHINZ5), PDK(DIFFI5)</t>
    </r>
    <r>
      <rPr>
        <b/>
        <sz val="12"/>
        <rFont val="Calibri"/>
        <family val="2"/>
        <scheme val="minor"/>
      </rPr>
      <t xml:space="preserve"> </t>
    </r>
  </si>
  <si>
    <t>Moved to 3/24/2022: Fix actions OAKLE and PERRI</t>
  </si>
  <si>
    <t>Added V245 (LDK) to docket# 21-ASO-14 for 7/14/2022.</t>
  </si>
  <si>
    <t>ZDC airspace changes postponed from 9/9/2021 to TBD</t>
  </si>
  <si>
    <t>V175 moved from 7/14/2022 to 9/8/2022.</t>
  </si>
  <si>
    <t>Moved from 5/19/2022 to 3/24/2022: 
Amend STL CHUUC6 SID (RNAV)
Amend MEM RNAV STAR WLDER1</t>
  </si>
  <si>
    <t>Moved from 5/19/2022 to 7/14/2022: 
Amend MEM RNAV STARs LUGOH4</t>
  </si>
  <si>
    <t>VOR MON ZTL-1</t>
  </si>
  <si>
    <t>VOR MON ZJX - FL MP</t>
  </si>
  <si>
    <t>Delete 1 CONV SID
Delete 3 RNAV STARs</t>
  </si>
  <si>
    <t>Delete MCO JAG6 SID
Delete STARs: MCO(COSTR3, BAIRN4), TPA(DEAKK5)</t>
  </si>
  <si>
    <t>20-AEA-22 FR</t>
  </si>
  <si>
    <t>20-AEA-19 FR</t>
  </si>
  <si>
    <t>20-ASO-28 FR</t>
  </si>
  <si>
    <t>20-ASO-30 FR</t>
  </si>
  <si>
    <t>Changed ZDC airspace changes to 11/4/2021</t>
  </si>
  <si>
    <t>Publish 9 Q-Routes (new)
Amend 10 Q-Routes
Amend 2 Q-Routes</t>
  </si>
  <si>
    <t>TBD Due to FPT</t>
  </si>
  <si>
    <t>Moved from 7/14/2022 to TBD: 
Amend BOS RNAV SIDs (BLZZR6, BRUWN7, CELTK7, HYLND7, LBSTA8, PATSS7, REVSS6, SSOXS7)
Amend BOS RNAV STARs (JFUND3, OSHN6, ROBUC4)</t>
  </si>
  <si>
    <t>Moved from 1/27/2022 to TBD:
 Amend PWM STARs (CDOGG5, SCOGS4)</t>
  </si>
  <si>
    <t>21-AEA-6 FR</t>
  </si>
  <si>
    <t>Added V136 to ZJX from ZMA for 6/15/2023 (planning purposes only)</t>
  </si>
  <si>
    <t>Add Q34 and Q419 to docket 21-AEA-11 for 9/8/2022 (need to add to APWS).
Need to change the legal for Q22 to reflect ZDC/ZNY requested changes.</t>
  </si>
  <si>
    <t>Moved V492 and V531 from ZJX to ZMA for 6/15/2023 (planning purposes only)</t>
  </si>
  <si>
    <t>Added cancellation of Q947 for 3/21/2024 under ZBW (need to add to APWS, could these be accommodated on 9/8/2022/21AEA-11 or 11/7/2022/21-AEA-12?).</t>
  </si>
  <si>
    <r>
      <t xml:space="preserve">9/21/2021 Sent to FPT
</t>
    </r>
    <r>
      <rPr>
        <b/>
        <sz val="12"/>
        <color theme="0" tint="-0.34998626667073579"/>
        <rFont val="Calibri"/>
        <family val="2"/>
        <scheme val="minor"/>
      </rPr>
      <t>7/12/2021 Sent to AJV-P
6/10/2021 Sent to OSG</t>
    </r>
  </si>
  <si>
    <t>Publish Q419, NOTAM NA (ALL/BROSS./.DPK)
Amend Q22, NOTAM NA (BEARI./.FOXWD)
Amend Q54, Q64 NOTAM NA (TYI./.SAWED) UNTIL 11/3/2022</t>
  </si>
  <si>
    <t>Added note for potential fix actions for V1, AR6, and AR15</t>
  </si>
  <si>
    <t>20-ASO-31 FR</t>
  </si>
  <si>
    <t>ZMA</t>
  </si>
  <si>
    <t>Q102</t>
  </si>
  <si>
    <t>T204</t>
  </si>
  <si>
    <t>V1</t>
  </si>
  <si>
    <t>V3</t>
  </si>
  <si>
    <t>V225</t>
  </si>
  <si>
    <t>AR6</t>
  </si>
  <si>
    <t>V56</t>
  </si>
  <si>
    <t>V136</t>
  </si>
  <si>
    <t>V139</t>
  </si>
  <si>
    <t>V155</t>
  </si>
  <si>
    <t>V159</t>
  </si>
  <si>
    <t>V198</t>
  </si>
  <si>
    <t>V259</t>
  </si>
  <si>
    <t>V581</t>
  </si>
  <si>
    <t>V7</t>
  </si>
  <si>
    <t>V35</t>
  </si>
  <si>
    <t>V51</t>
  </si>
  <si>
    <t>V97</t>
  </si>
  <si>
    <t>V157</t>
  </si>
  <si>
    <t>V267</t>
  </si>
  <si>
    <t>V295</t>
  </si>
  <si>
    <t>V437</t>
  </si>
  <si>
    <t>V441</t>
  </si>
  <si>
    <t>V521</t>
  </si>
  <si>
    <t>V533</t>
  </si>
  <si>
    <t>V537</t>
  </si>
  <si>
    <t>V579</t>
  </si>
  <si>
    <t>V492</t>
  </si>
  <si>
    <t>V511</t>
  </si>
  <si>
    <t>V529</t>
  </si>
  <si>
    <t>V531</t>
  </si>
  <si>
    <t>V539</t>
  </si>
  <si>
    <t>V599</t>
  </si>
  <si>
    <t>V601</t>
  </si>
  <si>
    <t>AR15</t>
  </si>
  <si>
    <t>B9</t>
  </si>
  <si>
    <t>BR62V</t>
  </si>
  <si>
    <t>BR64V</t>
  </si>
  <si>
    <t>ZME</t>
  </si>
  <si>
    <t>V39</t>
  </si>
  <si>
    <t>ZBW-11</t>
  </si>
  <si>
    <t>ZTL1</t>
  </si>
  <si>
    <t>ZTL2</t>
  </si>
  <si>
    <t>Y578</t>
  </si>
  <si>
    <t>T314</t>
  </si>
  <si>
    <t>T251</t>
  </si>
  <si>
    <t>Q19</t>
  </si>
  <si>
    <t>T209</t>
  </si>
  <si>
    <t>J4</t>
  </si>
  <si>
    <t>T315</t>
  </si>
  <si>
    <t>T370</t>
  </si>
  <si>
    <t>Q30</t>
  </si>
  <si>
    <t>T239</t>
  </si>
  <si>
    <t>J20</t>
  </si>
  <si>
    <t>T316</t>
  </si>
  <si>
    <t>T398</t>
  </si>
  <si>
    <t>Q79</t>
  </si>
  <si>
    <t>T292</t>
  </si>
  <si>
    <t>J37</t>
  </si>
  <si>
    <t>T634</t>
  </si>
  <si>
    <t>T419</t>
  </si>
  <si>
    <t>Q89</t>
  </si>
  <si>
    <t>T424</t>
  </si>
  <si>
    <t>J41</t>
  </si>
  <si>
    <t>T662</t>
  </si>
  <si>
    <t>T354</t>
  </si>
  <si>
    <t>Q118</t>
  </si>
  <si>
    <t>T437</t>
  </si>
  <si>
    <t>J43</t>
  </si>
  <si>
    <t>T698</t>
  </si>
  <si>
    <t>T421</t>
  </si>
  <si>
    <t>Q184</t>
  </si>
  <si>
    <t>T439</t>
  </si>
  <si>
    <t>J45</t>
  </si>
  <si>
    <t>T295</t>
  </si>
  <si>
    <t>V397</t>
  </si>
  <si>
    <t>Q65</t>
  </si>
  <si>
    <t>T441</t>
  </si>
  <si>
    <t>J46</t>
  </si>
  <si>
    <t>T391</t>
  </si>
  <si>
    <t>V47</t>
  </si>
  <si>
    <t>Q77</t>
  </si>
  <si>
    <t>T426</t>
  </si>
  <si>
    <t>J51</t>
  </si>
  <si>
    <t>T608</t>
  </si>
  <si>
    <t>V54</t>
  </si>
  <si>
    <t>Q93</t>
  </si>
  <si>
    <t>V16</t>
  </si>
  <si>
    <t>J52</t>
  </si>
  <si>
    <t>T705</t>
  </si>
  <si>
    <t>V69</t>
  </si>
  <si>
    <t>Q103</t>
  </si>
  <si>
    <t>V37</t>
  </si>
  <si>
    <t>J53</t>
  </si>
  <si>
    <t>T781</t>
  </si>
  <si>
    <t>V94</t>
  </si>
  <si>
    <t>Q116</t>
  </si>
  <si>
    <t>V53</t>
  </si>
  <si>
    <t>J55</t>
  </si>
  <si>
    <t>Q864</t>
  </si>
  <si>
    <t>V140</t>
  </si>
  <si>
    <t>Q139</t>
  </si>
  <si>
    <t>V67</t>
  </si>
  <si>
    <t>J73</t>
  </si>
  <si>
    <t>Q806</t>
  </si>
  <si>
    <t>V278</t>
  </si>
  <si>
    <t>T215</t>
  </si>
  <si>
    <t>J75</t>
  </si>
  <si>
    <t>Q844</t>
  </si>
  <si>
    <t>V305</t>
  </si>
  <si>
    <t>T224</t>
  </si>
  <si>
    <t>J79</t>
  </si>
  <si>
    <t>V2</t>
  </si>
  <si>
    <t>T258</t>
  </si>
  <si>
    <t>V209</t>
  </si>
  <si>
    <t>J81</t>
  </si>
  <si>
    <t>V9</t>
  </si>
  <si>
    <t>T323</t>
  </si>
  <si>
    <t>V266</t>
  </si>
  <si>
    <t>J85</t>
  </si>
  <si>
    <t>V14</t>
  </si>
  <si>
    <t>V11</t>
  </si>
  <si>
    <t>T404</t>
  </si>
  <si>
    <t>V185</t>
  </si>
  <si>
    <t>J89</t>
  </si>
  <si>
    <t>V29</t>
  </si>
  <si>
    <t>V175</t>
  </si>
  <si>
    <t>T406</t>
  </si>
  <si>
    <t>V541</t>
  </si>
  <si>
    <t>J91</t>
  </si>
  <si>
    <t>V106</t>
  </si>
  <si>
    <t>T408</t>
  </si>
  <si>
    <t>V168-FA</t>
  </si>
  <si>
    <t>J121</t>
  </si>
  <si>
    <t>V229</t>
  </si>
  <si>
    <t>T410</t>
  </si>
  <si>
    <t>V521-FA</t>
  </si>
  <si>
    <t>J151</t>
  </si>
  <si>
    <t>V249</t>
  </si>
  <si>
    <t>T412</t>
  </si>
  <si>
    <t>J165</t>
  </si>
  <si>
    <t>V273</t>
  </si>
  <si>
    <t>T414</t>
  </si>
  <si>
    <t>J174</t>
  </si>
  <si>
    <t>V471</t>
  </si>
  <si>
    <t>T423</t>
  </si>
  <si>
    <t>J207</t>
  </si>
  <si>
    <t>V145</t>
  </si>
  <si>
    <t>T425</t>
  </si>
  <si>
    <t>J209</t>
  </si>
  <si>
    <t>V196</t>
  </si>
  <si>
    <t>T427</t>
  </si>
  <si>
    <t>J210</t>
  </si>
  <si>
    <t>V203</t>
  </si>
  <si>
    <t>T429</t>
  </si>
  <si>
    <t>J47</t>
  </si>
  <si>
    <t>V282</t>
  </si>
  <si>
    <t>J103</t>
  </si>
  <si>
    <t>V318</t>
  </si>
  <si>
    <t>J113</t>
  </si>
  <si>
    <t>V322</t>
  </si>
  <si>
    <t>J119</t>
  </si>
  <si>
    <t>V352</t>
  </si>
  <si>
    <t>J230</t>
  </si>
  <si>
    <t>J208</t>
  </si>
  <si>
    <t>V428</t>
  </si>
  <si>
    <t>J22</t>
  </si>
  <si>
    <t>J614</t>
  </si>
  <si>
    <t>V490</t>
  </si>
  <si>
    <t>J616</t>
  </si>
  <si>
    <t>V542</t>
  </si>
  <si>
    <t>J48</t>
  </si>
  <si>
    <t>Q112</t>
  </si>
  <si>
    <t>J39</t>
  </si>
  <si>
    <t>Q75</t>
  </si>
  <si>
    <t>V93</t>
  </si>
  <si>
    <t>J118</t>
  </si>
  <si>
    <t>Q475</t>
  </si>
  <si>
    <t>V139-FA</t>
  </si>
  <si>
    <t>J145</t>
  </si>
  <si>
    <t>J14</t>
  </si>
  <si>
    <t>V167-FA</t>
  </si>
  <si>
    <t>J186</t>
  </si>
  <si>
    <t>V268-FA</t>
  </si>
  <si>
    <t>J31</t>
  </si>
  <si>
    <t>J69</t>
  </si>
  <si>
    <t>Q63</t>
  </si>
  <si>
    <t>V154</t>
  </si>
  <si>
    <t>V179</t>
  </si>
  <si>
    <t>V243</t>
  </si>
  <si>
    <t>J40</t>
  </si>
  <si>
    <t>V323</t>
  </si>
  <si>
    <t>V362</t>
  </si>
  <si>
    <t>V578</t>
  </si>
  <si>
    <t>V20</t>
  </si>
  <si>
    <t>J97</t>
  </si>
  <si>
    <t>J575</t>
  </si>
  <si>
    <t>Q119</t>
  </si>
  <si>
    <t>Q127</t>
  </si>
  <si>
    <t>Q129</t>
  </si>
  <si>
    <t>Q220</t>
  </si>
  <si>
    <t>V454</t>
  </si>
  <si>
    <t>Q430</t>
  </si>
  <si>
    <t>V311</t>
  </si>
  <si>
    <t>Q439</t>
  </si>
  <si>
    <t>V325</t>
  </si>
  <si>
    <t>Q450</t>
  </si>
  <si>
    <t>V415</t>
  </si>
  <si>
    <t>Q480</t>
  </si>
  <si>
    <t>V417</t>
  </si>
  <si>
    <t>J109</t>
  </si>
  <si>
    <t>V463</t>
  </si>
  <si>
    <t>V18</t>
  </si>
  <si>
    <t>J62</t>
  </si>
  <si>
    <t>V115</t>
  </si>
  <si>
    <t>J570</t>
  </si>
  <si>
    <t>V222</t>
  </si>
  <si>
    <t>Q108</t>
  </si>
  <si>
    <t>V241</t>
  </si>
  <si>
    <t>J2</t>
  </si>
  <si>
    <t>V245</t>
  </si>
  <si>
    <t>V321</t>
  </si>
  <si>
    <t>J61</t>
  </si>
  <si>
    <t>V333</t>
  </si>
  <si>
    <t>Q419</t>
  </si>
  <si>
    <t>Q22</t>
  </si>
  <si>
    <t>Q54</t>
  </si>
  <si>
    <t>Q64</t>
  </si>
  <si>
    <t>Q437</t>
  </si>
  <si>
    <t>Q34</t>
  </si>
  <si>
    <t>Q29</t>
  </si>
  <si>
    <t>J150</t>
  </si>
  <si>
    <t>J193</t>
  </si>
  <si>
    <t>J222</t>
  </si>
  <si>
    <t>J225</t>
  </si>
  <si>
    <t>J42</t>
  </si>
  <si>
    <t>J191</t>
  </si>
  <si>
    <t>Q101</t>
  </si>
  <si>
    <t>Q107</t>
  </si>
  <si>
    <t>Q111</t>
  </si>
  <si>
    <t>Q117</t>
  </si>
  <si>
    <t>Q131</t>
  </si>
  <si>
    <t>Q133</t>
  </si>
  <si>
    <t>Q167</t>
  </si>
  <si>
    <t>Q445</t>
  </si>
  <si>
    <t>Q481</t>
  </si>
  <si>
    <t>Q60</t>
  </si>
  <si>
    <t>Q85</t>
  </si>
  <si>
    <t>Q87</t>
  </si>
  <si>
    <t>Q97</t>
  </si>
  <si>
    <t>Q99</t>
  </si>
  <si>
    <t>Q109</t>
  </si>
  <si>
    <t>Q113</t>
  </si>
  <si>
    <t>Q135</t>
  </si>
  <si>
    <t>Q409</t>
  </si>
  <si>
    <t>J506</t>
  </si>
  <si>
    <t>J561</t>
  </si>
  <si>
    <t>J563</t>
  </si>
  <si>
    <t>J573</t>
  </si>
  <si>
    <t>J582</t>
  </si>
  <si>
    <t>J585</t>
  </si>
  <si>
    <t>J24</t>
  </si>
  <si>
    <t>J68</t>
  </si>
  <si>
    <t>Y289</t>
  </si>
  <si>
    <t>Y299</t>
  </si>
  <si>
    <t>Y307</t>
  </si>
  <si>
    <t>Y438</t>
  </si>
  <si>
    <t>Y494</t>
  </si>
  <si>
    <t>AR3</t>
  </si>
  <si>
    <t>AR5</t>
  </si>
  <si>
    <t>AR7</t>
  </si>
  <si>
    <t>AR25</t>
  </si>
  <si>
    <t>Y291</t>
  </si>
  <si>
    <t>Y309</t>
  </si>
  <si>
    <t>Y323</t>
  </si>
  <si>
    <t>Y436</t>
  </si>
  <si>
    <t>AR12</t>
  </si>
  <si>
    <t>AR16</t>
  </si>
  <si>
    <t>AR17</t>
  </si>
  <si>
    <t>AR18</t>
  </si>
  <si>
    <t>AR21</t>
  </si>
  <si>
    <t>AR23</t>
  </si>
  <si>
    <t>Y319</t>
  </si>
  <si>
    <t>AR19</t>
  </si>
  <si>
    <t>AR22</t>
  </si>
  <si>
    <t>AR24</t>
  </si>
  <si>
    <t>Delete 1 CONV SID
Delete 3 CONV STARs
Delete 5 RNAV STARs
Delete 1 RNAV SID</t>
  </si>
  <si>
    <t>Delete MIA POTTR7 SID
Delete STARs: MIA(CYY1), FLL(GISSH5), PBI(TUXXI3)
Delete STARs: MIA(HILEY7, SSCOT5), FLL(FISEL7), PBI (FRWAY5), BCT(CAYSL4)
Delete PBI BUFIT2 SID</t>
  </si>
  <si>
    <t>COUNTS</t>
  </si>
  <si>
    <t>V5</t>
  </si>
  <si>
    <t>V66</t>
  </si>
  <si>
    <t>V70</t>
  </si>
  <si>
    <t>x</t>
  </si>
  <si>
    <t>deleted</t>
  </si>
  <si>
    <t>fix action only</t>
  </si>
  <si>
    <t>Added amendment of Q81 for 11/3/2022 under NEC ACR (for FL Metroplex)</t>
  </si>
  <si>
    <t>19-AEA-9 FR</t>
  </si>
  <si>
    <t>19-ASO-18 FR</t>
  </si>
  <si>
    <t>18-AEA-16 FR</t>
  </si>
  <si>
    <t>19-ASO-27 FR</t>
  </si>
  <si>
    <t>running tally</t>
  </si>
  <si>
    <t>% complete</t>
  </si>
  <si>
    <t>J</t>
  </si>
  <si>
    <t>Q</t>
  </si>
  <si>
    <t>AR</t>
  </si>
  <si>
    <t>Y</t>
  </si>
  <si>
    <t># Completed as of 10/7/2021</t>
  </si>
  <si>
    <t>% Completed as of 10/7/2021</t>
  </si>
  <si>
    <t># Remaining</t>
  </si>
  <si>
    <t>DELETED</t>
  </si>
  <si>
    <t xml:space="preserve">Delete J150, J193, J222, J225
Amend J42 (DELETE TXK-BOS), J191 (DELETE HPW-RBV ONLY)
</t>
  </si>
  <si>
    <r>
      <t>Amen</t>
    </r>
    <r>
      <rPr>
        <b/>
        <sz val="12"/>
        <color theme="1"/>
        <rFont val="Calibri"/>
        <family val="2"/>
        <scheme val="minor"/>
      </rPr>
      <t>d AR6*, AR15*</t>
    </r>
    <r>
      <rPr>
        <b/>
        <sz val="12"/>
        <rFont val="Calibri"/>
        <family val="2"/>
        <scheme val="minor"/>
      </rPr>
      <t>, B9, BR62V, BR64V</t>
    </r>
  </si>
  <si>
    <t>21-ASO-33</t>
  </si>
  <si>
    <t xml:space="preserve">VOR MON ZTL-3 </t>
  </si>
  <si>
    <t>These include FLO but no other ZJX/ZMA VORs</t>
  </si>
  <si>
    <t>Amend JQF KABEE3 RNAV STAR
Amend/Delete X CONV STARs: CLT(RASLN3), AGS(STWRT3)
Amend/Delete X CONV SIDs: CLT(KNI2, CLT2), FAY(MTY4), HKY(HKY3)</t>
  </si>
  <si>
    <t>ZBW-NAVCANADA</t>
  </si>
  <si>
    <t>Added the ZBW/NavCanada proposal for Q951, Q907, T739 to row with Q947.  Changed date to TBD.</t>
  </si>
  <si>
    <t>12/22/2021 Due to FPT
1/21/2022 Due to AIS</t>
  </si>
  <si>
    <t xml:space="preserve">Amend Q75
</t>
  </si>
  <si>
    <t>NEC ACR Post-Impl</t>
  </si>
  <si>
    <t>6/22/2021 Sent to OSG
7/13/2021 Due to AJV-P
9/26/2021 Due to FPT
10/26/2021 Due to AIS</t>
  </si>
  <si>
    <t>6/7/2021 Sent to OSG
11/21/2021 Due to FPT
12/21/2021 Due to AIS</t>
  </si>
  <si>
    <t>Amend 2 Q-Routes
Publish 1 T-Route (new to U.S.)
NavCanada Only (3 Routes)</t>
  </si>
  <si>
    <t>Amend Q951 (to POSTS..PADDE..SVM..GADAV [CSA/ZOB], KATEK..DAVDA..SSENA..TALNO [CSA/ZOB], and KERVA..DANOL [ESA/ZBW])
Amend Q907 (to TBD)
Publish T739 (to KATEK..DAVDA..SSENA..TALNO and KERVO..MLT..DANOL)
NavCanada to Delete T791, Amend T721, Q929 (No U.S./FAA Action Required)</t>
  </si>
  <si>
    <t>Updated hyperlinks to NPRM for ZME-1 VOR MON dockets 12-ACE-11, 21-ASW-7, and 21-ASO-10.</t>
  </si>
  <si>
    <r>
      <t xml:space="preserve">12/22/2021 Due to FPT
</t>
    </r>
    <r>
      <rPr>
        <b/>
        <sz val="12"/>
        <color theme="0" tint="-0.34998626667073579"/>
        <rFont val="Calibri"/>
        <family val="2"/>
        <scheme val="minor"/>
      </rPr>
      <t>1/21/2022 Sent to AJV-A</t>
    </r>
  </si>
  <si>
    <t>J-Route deletions/amendments for 21-ASO-16 and 21-ASO-15 moved from 7/14/2022 to 9/8/2022.</t>
  </si>
  <si>
    <t>LUGOH STAR moved to 9/8/2022 and changed to a deletion.</t>
  </si>
  <si>
    <t>Delete 1 Q-Route
Amend 1 Q-Route</t>
  </si>
  <si>
    <t>11/2/2021 Submitted to OSG
11/2/2021 Submitted to AJV-P</t>
  </si>
  <si>
    <t>11/3/2021 Submitted to FPT
11/3/2021 Submitted to AJV-P</t>
  </si>
  <si>
    <t>PTT</t>
  </si>
  <si>
    <r>
      <t xml:space="preserve">11/21/2021 Due to FPT
12/21/2021 Due to AJV-A
</t>
    </r>
    <r>
      <rPr>
        <b/>
        <sz val="12"/>
        <color theme="0" tint="-0.499984740745262"/>
        <rFont val="Calibri"/>
        <family val="2"/>
        <scheme val="minor"/>
      </rPr>
      <t>6/22/2021 Sent to OSG</t>
    </r>
  </si>
  <si>
    <t>12/21/2021 Due to AJV-A</t>
  </si>
  <si>
    <t>Added amendment of Q75 for 11/3/2022 under NEC ACR Post-Implementation 21-ASO-34.</t>
  </si>
  <si>
    <t>21-AGL-27 changed to 21-AOS-32 for T215 with publication date TBD.</t>
  </si>
  <si>
    <t>Sent to AJV-A</t>
  </si>
  <si>
    <t>12/2/2021 publications complete, NOTAMs cancelled.</t>
  </si>
  <si>
    <t>T408 moved from 21-ASO-7 to 21-ASO-32 for 7/14/2022 publication.</t>
  </si>
  <si>
    <t>Amend SIDs: ATL(VRSTY3, WIGLE3, BANNG3, HAALO3, SMLTZ3) moved from 3/24/2022 to 5/19/2022</t>
  </si>
  <si>
    <t>21-ASO-32 moved from 5/19/2022 to 7/14/2022 (T215).</t>
  </si>
  <si>
    <t>Amend 3 T-Routes
Publish 9 T-Routes (new)</t>
  </si>
  <si>
    <t>Environmental Review</t>
  </si>
  <si>
    <t>ZTL (ATL/PDK/MCN/LDK) not VOR MON work, but part of the overall ZTL high altitude redesign</t>
  </si>
  <si>
    <t>ZTL (ATL/PDK/MCN/LDK) part of the overall ZTL high altitude redesign</t>
  </si>
  <si>
    <t>Tentatively identified Q139 and Q184 to NOTAM N/A from 5/19/2022-7/14/2022.</t>
  </si>
  <si>
    <t>Implement 2 Q-Routes</t>
  </si>
  <si>
    <t>Amend 2 8260-2s (FPT)</t>
  </si>
  <si>
    <t>Establish ZDC Ultra-Hi Sector 30</t>
  </si>
  <si>
    <t>V168: Amend definition of CRAWL to remove CSG.
V168: Amend definition of MILER to remove CSG and TGE.
V168: Amend definition of KOMER to remove TGE.
V168: Amend definition of CHIRP to remove TGE.
FIX ACTIONS BANBI(CSG/V521), PETRY(TGE/V521), SHADY (V521/TGE) being handled under ZME-1</t>
  </si>
  <si>
    <r>
      <t xml:space="preserve">1/21/2022 Due to AIS
</t>
    </r>
    <r>
      <rPr>
        <b/>
        <sz val="12"/>
        <color theme="0" tint="-0.34998626667073579"/>
        <rFont val="Calibri"/>
        <family val="2"/>
        <scheme val="minor"/>
      </rPr>
      <t>12/9/2021 Due to FPT</t>
    </r>
    <r>
      <rPr>
        <b/>
        <sz val="12"/>
        <color theme="1"/>
        <rFont val="Calibri"/>
        <family val="2"/>
        <scheme val="minor"/>
      </rPr>
      <t xml:space="preserve">
</t>
    </r>
  </si>
  <si>
    <t>PBN ATL</t>
  </si>
  <si>
    <t>Amend ATL SIDs</t>
  </si>
  <si>
    <t>(to clear waivers, SLICC)</t>
  </si>
  <si>
    <t>Amend V5 (MCN/ATL), V20 (MCN/ATL), V155 (MCN/ATL)</t>
  </si>
  <si>
    <t>Amend V241 (ATL), V321 (ATL)</t>
  </si>
  <si>
    <t>VOR MON ZME-1?</t>
  </si>
  <si>
    <t>Amend V69 (MAW/MON), V94 (MON)</t>
  </si>
  <si>
    <t>Delete V243 (MCN/ATL)
Amend V51 (MCN/ATL), V267 (MCN/ATL)</t>
  </si>
  <si>
    <t xml:space="preserve">Delete V179 (MCN/ATL), V578 (MCN)
Amend V70 (MCN) </t>
  </si>
  <si>
    <t xml:space="preserve">Delete V311 (ATL),  V415 (ATL), V463 (ATL)
Amend V115 (LDK), V333 (ATL) </t>
  </si>
  <si>
    <t>Amend MOVIL(LDK/V209): FPT Fix action to redefine to remove LDK
Amend DUBBS(GQO/V115): FPT Fix action to redefine to remove GQO (work with V115)</t>
  </si>
  <si>
    <t>Removed multiple routes from 21-ASO-13 and 21-ASW-10 to "just in time" future chart dates with docket# TBD:</t>
  </si>
  <si>
    <t>Removed multiple routes from 21-ASO-8, 21-ASO-14  to "just in time" future chart dates with docket# TBD:</t>
  </si>
  <si>
    <t>Updated docket 21-ASO-8 for 7/14/2022 to reflect changes to amendments/deletions:
V154 no longer a complete deletion, will be amending to delete a segment.
V323 no longer a complete deletion, will be amending to delete a segment.
V35 changed to delete fewer segments.
V56 changed to delete fewer segments.
V66 changed to delete fewer segments.
V97 changed to delete fewer segments.
V454 changed to delete fewer segments.</t>
  </si>
  <si>
    <t xml:space="preserve">Updated docket 21-ASO-14 for 7/14/2022 to reflect changes to amendments/deletions:
V325 no longer a complete deletion, will be deleting a segment.
V417 no longer a complete deletion, will be deleting a segment.
V18 changed to delete fewer segments.
V222 changed to delete fewer segments.
V245 no change.
</t>
  </si>
  <si>
    <t>Updated docket 21-ASW-10 for 7/14/2022 to reflect changes to amendments/deletions:
V397 no change.
V47 no change.
V54 no change.
V140 changed to delete fewer segments.
V278 changed to delete fewer segments.
V305 changed to delete fewer segments.</t>
  </si>
  <si>
    <t>Delete Q947
Amend Q81 (FL MP post-implementation)</t>
  </si>
  <si>
    <t>21-ASO-7 NPRM moved from 5/19/2022 to 7/14/2022:  T323 and T414 went to Flight Inspection but unsure if they will publish on 5/19 or will be kept with the other routes in the dockdet.</t>
  </si>
  <si>
    <t>Correct T408 in docket 21-ASO-32 to a new publication (vs. and amendment).</t>
  </si>
  <si>
    <t>Amend 1 SID (CSA AOR)</t>
  </si>
  <si>
    <t>Amend 1 STAR</t>
  </si>
  <si>
    <t>Amend MEM RNAV STAR WLDER1</t>
  </si>
  <si>
    <t>Amend STL CHUUC6 SID (RNAV)</t>
  </si>
  <si>
    <t>Amend STARs: CLT(CHPTR4, UNARM7)</t>
  </si>
  <si>
    <t>Changes the entries for the amendments to the CLT CHPTR3 and UNARM6 to show CHPTR4 and UNARM7.</t>
  </si>
  <si>
    <t>Changes the entries for the amendments to  Delete: ATL(LGC5, RMG6, WHINZ4), PDK(DIFFI4)  to reflect the correct numbers.</t>
  </si>
  <si>
    <t>Changes the entries for the amendments to  Delete: MEM LUGOH3 to reflect the correct number.</t>
  </si>
  <si>
    <t>Q947</t>
  </si>
  <si>
    <t>Added Amend T255, T393 to 21-ASO-27 for 12/29/2022 for ESA PBN Team 1.</t>
  </si>
  <si>
    <t>Amend V7 (MSL), V9 (MAW) (moved from 21-ASO-13 to Team 1 docket)</t>
  </si>
  <si>
    <t>Added Team 1 docket number 21-AEA-17 to V-7 and V-9 for publication on 9/8/2022 (moved from 21-ASO-13).</t>
  </si>
  <si>
    <t>Amend 2 T-Routes</t>
  </si>
  <si>
    <t>2/23/2022 Due to OSG
4/19/2022 Due to AJV-P21</t>
  </si>
  <si>
    <r>
      <rPr>
        <b/>
        <sz val="12"/>
        <rFont val="Calibri"/>
        <family val="2"/>
        <scheme val="minor"/>
      </rPr>
      <t>Amend Q19</t>
    </r>
    <r>
      <rPr>
        <sz val="12"/>
        <rFont val="Calibri"/>
        <family val="2"/>
        <scheme val="minor"/>
      </rPr>
      <t>(J45/ATL/J73),</t>
    </r>
    <r>
      <rPr>
        <b/>
        <sz val="12"/>
        <rFont val="Calibri"/>
        <family val="2"/>
        <scheme val="minor"/>
      </rPr>
      <t xml:space="preserve"> Q30</t>
    </r>
    <r>
      <rPr>
        <sz val="12"/>
        <rFont val="Calibri"/>
        <family val="2"/>
        <scheme val="minor"/>
      </rPr>
      <t xml:space="preserve">(J52/LDK/ZME), </t>
    </r>
    <r>
      <rPr>
        <b/>
        <sz val="12"/>
        <rFont val="Calibri"/>
        <family val="2"/>
        <scheme val="minor"/>
      </rPr>
      <t>Q79</t>
    </r>
    <r>
      <rPr>
        <sz val="12"/>
        <rFont val="Calibri"/>
        <family val="2"/>
        <scheme val="minor"/>
      </rPr>
      <t xml:space="preserve">(ATL), </t>
    </r>
    <r>
      <rPr>
        <b/>
        <sz val="12"/>
        <rFont val="Calibri"/>
        <family val="2"/>
        <scheme val="minor"/>
      </rPr>
      <t>Q89</t>
    </r>
    <r>
      <rPr>
        <sz val="12"/>
        <rFont val="Calibri"/>
        <family val="2"/>
        <scheme val="minor"/>
      </rPr>
      <t>(ATL),</t>
    </r>
    <r>
      <rPr>
        <b/>
        <sz val="12"/>
        <rFont val="Calibri"/>
        <family val="2"/>
        <scheme val="minor"/>
      </rPr>
      <t xml:space="preserve"> Q118</t>
    </r>
    <r>
      <rPr>
        <sz val="12"/>
        <rFont val="Calibri"/>
        <family val="2"/>
        <scheme val="minor"/>
      </rPr>
      <t xml:space="preserve">(ATL)
</t>
    </r>
    <r>
      <rPr>
        <b/>
        <sz val="12"/>
        <rFont val="Calibri"/>
        <family val="2"/>
        <scheme val="minor"/>
      </rPr>
      <t>Publish Q184(</t>
    </r>
    <r>
      <rPr>
        <sz val="12"/>
        <rFont val="Calibri"/>
        <family val="2"/>
        <scheme val="minor"/>
      </rPr>
      <t>ATL/J4/20)</t>
    </r>
  </si>
  <si>
    <r>
      <rPr>
        <b/>
        <sz val="12"/>
        <rFont val="Calibri"/>
        <family val="2"/>
        <scheme val="minor"/>
      </rPr>
      <t>Amend Q65, Q77, Q93, Q103</t>
    </r>
    <r>
      <rPr>
        <sz val="12"/>
        <rFont val="Calibri"/>
        <family val="2"/>
        <scheme val="minor"/>
      </rPr>
      <t xml:space="preserve">(PSK), </t>
    </r>
    <r>
      <rPr>
        <b/>
        <sz val="12"/>
        <rFont val="Calibri"/>
        <family val="2"/>
        <scheme val="minor"/>
      </rPr>
      <t>Q116</t>
    </r>
    <r>
      <rPr>
        <sz val="12"/>
        <rFont val="Calibri"/>
        <family val="2"/>
        <scheme val="minor"/>
      </rPr>
      <t xml:space="preserve">(MEM)
</t>
    </r>
    <r>
      <rPr>
        <b/>
        <sz val="12"/>
        <rFont val="Calibri"/>
        <family val="2"/>
        <scheme val="minor"/>
      </rPr>
      <t>Publish Q139</t>
    </r>
    <r>
      <rPr>
        <sz val="12"/>
        <rFont val="Calibri"/>
        <family val="2"/>
        <scheme val="minor"/>
      </rPr>
      <t>(GQO)</t>
    </r>
  </si>
  <si>
    <r>
      <t>Amend T224</t>
    </r>
    <r>
      <rPr>
        <sz val="12"/>
        <rFont val="Calibri"/>
        <family val="2"/>
        <scheme val="minor"/>
      </rPr>
      <t>(V20),</t>
    </r>
    <r>
      <rPr>
        <b/>
        <sz val="12"/>
        <rFont val="Calibri"/>
        <family val="2"/>
        <scheme val="minor"/>
      </rPr>
      <t xml:space="preserve"> T258</t>
    </r>
    <r>
      <rPr>
        <sz val="12"/>
        <rFont val="Calibri"/>
        <family val="2"/>
        <scheme val="minor"/>
      </rPr>
      <t>(V66),</t>
    </r>
    <r>
      <rPr>
        <b/>
        <sz val="12"/>
        <rFont val="Calibri"/>
        <family val="2"/>
        <scheme val="minor"/>
      </rPr>
      <t xml:space="preserve"> T323</t>
    </r>
    <r>
      <rPr>
        <sz val="12"/>
        <rFont val="Calibri"/>
        <family val="2"/>
        <scheme val="minor"/>
      </rPr>
      <t>(V97/267)</t>
    </r>
    <r>
      <rPr>
        <b/>
        <sz val="12"/>
        <rFont val="Calibri"/>
        <family val="2"/>
        <scheme val="minor"/>
      </rPr>
      <t xml:space="preserve">
Publish T404</t>
    </r>
    <r>
      <rPr>
        <sz val="12"/>
        <rFont val="Calibri"/>
        <family val="2"/>
        <scheme val="minor"/>
      </rPr>
      <t>(V56/323),</t>
    </r>
    <r>
      <rPr>
        <b/>
        <sz val="12"/>
        <rFont val="Calibri"/>
        <family val="2"/>
        <scheme val="minor"/>
      </rPr>
      <t xml:space="preserve"> T406</t>
    </r>
    <r>
      <rPr>
        <sz val="12"/>
        <rFont val="Calibri"/>
        <family val="2"/>
        <scheme val="minor"/>
      </rPr>
      <t>(V70),</t>
    </r>
    <r>
      <rPr>
        <b/>
        <sz val="12"/>
        <rFont val="Calibri"/>
        <family val="2"/>
        <scheme val="minor"/>
      </rPr>
      <t xml:space="preserve"> T410</t>
    </r>
    <r>
      <rPr>
        <sz val="12"/>
        <rFont val="Calibri"/>
        <family val="2"/>
        <scheme val="minor"/>
      </rPr>
      <t>(V155),</t>
    </r>
    <r>
      <rPr>
        <b/>
        <sz val="12"/>
        <rFont val="Calibri"/>
        <family val="2"/>
        <scheme val="minor"/>
      </rPr>
      <t xml:space="preserve"> T412</t>
    </r>
    <r>
      <rPr>
        <sz val="12"/>
        <rFont val="Calibri"/>
        <family val="2"/>
        <scheme val="minor"/>
      </rPr>
      <t>(V222W),</t>
    </r>
    <r>
      <rPr>
        <b/>
        <sz val="12"/>
        <rFont val="Calibri"/>
        <family val="2"/>
        <scheme val="minor"/>
      </rPr>
      <t xml:space="preserve"> T414</t>
    </r>
    <r>
      <rPr>
        <sz val="12"/>
        <rFont val="Calibri"/>
        <family val="2"/>
        <scheme val="minor"/>
      </rPr>
      <t>(V222E),</t>
    </r>
    <r>
      <rPr>
        <b/>
        <sz val="12"/>
        <rFont val="Calibri"/>
        <family val="2"/>
        <scheme val="minor"/>
      </rPr>
      <t xml:space="preserve"> T423</t>
    </r>
    <r>
      <rPr>
        <sz val="12"/>
        <rFont val="Calibri"/>
        <family val="2"/>
        <scheme val="minor"/>
      </rPr>
      <t>(V35),</t>
    </r>
    <r>
      <rPr>
        <b/>
        <sz val="12"/>
        <rFont val="Calibri"/>
        <family val="2"/>
        <scheme val="minor"/>
      </rPr>
      <t xml:space="preserve"> T425</t>
    </r>
    <r>
      <rPr>
        <sz val="12"/>
        <rFont val="Calibri"/>
        <family val="2"/>
        <scheme val="minor"/>
      </rPr>
      <t xml:space="preserve">(V179), </t>
    </r>
    <r>
      <rPr>
        <b/>
        <sz val="12"/>
        <rFont val="Calibri"/>
        <family val="2"/>
        <scheme val="minor"/>
      </rPr>
      <t>T427</t>
    </r>
    <r>
      <rPr>
        <sz val="12"/>
        <rFont val="Calibri"/>
        <family val="2"/>
        <scheme val="minor"/>
      </rPr>
      <t>(V325S),</t>
    </r>
    <r>
      <rPr>
        <b/>
        <sz val="12"/>
        <rFont val="Calibri"/>
        <family val="2"/>
        <scheme val="minor"/>
      </rPr>
      <t xml:space="preserve"> T429</t>
    </r>
    <r>
      <rPr>
        <sz val="12"/>
        <rFont val="Calibri"/>
        <family val="2"/>
        <scheme val="minor"/>
      </rPr>
      <t>(V325N)</t>
    </r>
  </si>
  <si>
    <r>
      <t>Amend T215
Publish T408</t>
    </r>
    <r>
      <rPr>
        <sz val="12"/>
        <rFont val="Calibri"/>
        <family val="2"/>
        <scheme val="minor"/>
      </rPr>
      <t>(V154)</t>
    </r>
  </si>
  <si>
    <t xml:space="preserve">Delete: ATL(LGC5, RMG6, WHINZ4), PDK(DIFFI4) </t>
  </si>
  <si>
    <r>
      <t>Amend J4</t>
    </r>
    <r>
      <rPr>
        <sz val="12"/>
        <rFont val="Calibri"/>
        <family val="2"/>
        <scheme val="minor"/>
      </rPr>
      <t>(ATL),</t>
    </r>
    <r>
      <rPr>
        <b/>
        <sz val="12"/>
        <rFont val="Calibri"/>
        <family val="2"/>
        <scheme val="minor"/>
      </rPr>
      <t xml:space="preserve"> J45</t>
    </r>
    <r>
      <rPr>
        <sz val="12"/>
        <rFont val="Calibri"/>
        <family val="2"/>
        <scheme val="minor"/>
      </rPr>
      <t>(ATL),</t>
    </r>
    <r>
      <rPr>
        <b/>
        <sz val="12"/>
        <rFont val="Calibri"/>
        <family val="2"/>
        <scheme val="minor"/>
      </rPr>
      <t xml:space="preserve"> J89</t>
    </r>
    <r>
      <rPr>
        <sz val="12"/>
        <rFont val="Calibri"/>
        <family val="2"/>
        <scheme val="minor"/>
      </rPr>
      <t>(ATL)</t>
    </r>
    <r>
      <rPr>
        <b/>
        <sz val="12"/>
        <rFont val="Calibri"/>
        <family val="2"/>
        <scheme val="minor"/>
      </rPr>
      <t xml:space="preserve">
Delete J239</t>
    </r>
    <r>
      <rPr>
        <sz val="12"/>
        <rFont val="Calibri"/>
        <family val="2"/>
        <scheme val="minor"/>
      </rPr>
      <t>(ATL)</t>
    </r>
  </si>
  <si>
    <r>
      <t>Delete V362</t>
    </r>
    <r>
      <rPr>
        <sz val="12"/>
        <rFont val="Calibri"/>
        <family val="2"/>
        <scheme val="minor"/>
      </rPr>
      <t xml:space="preserve"> (MCN)</t>
    </r>
    <r>
      <rPr>
        <b/>
        <sz val="12"/>
        <rFont val="Calibri"/>
        <family val="2"/>
        <scheme val="minor"/>
      </rPr>
      <t xml:space="preserve">
Amend V35 </t>
    </r>
    <r>
      <rPr>
        <sz val="12"/>
        <rFont val="Calibri"/>
        <family val="2"/>
        <scheme val="minor"/>
      </rPr>
      <t xml:space="preserve">(MCN/ATL), </t>
    </r>
    <r>
      <rPr>
        <b/>
        <sz val="12"/>
        <rFont val="Calibri"/>
        <family val="2"/>
        <scheme val="minor"/>
      </rPr>
      <t>V56</t>
    </r>
    <r>
      <rPr>
        <sz val="12"/>
        <rFont val="Calibri"/>
        <family val="2"/>
        <scheme val="minor"/>
      </rPr>
      <t xml:space="preserve"> (MCN),</t>
    </r>
    <r>
      <rPr>
        <b/>
        <sz val="12"/>
        <rFont val="Calibri"/>
        <family val="2"/>
        <scheme val="minor"/>
      </rPr>
      <t xml:space="preserve"> V66 </t>
    </r>
    <r>
      <rPr>
        <sz val="12"/>
        <rFont val="Calibri"/>
        <family val="2"/>
        <scheme val="minor"/>
      </rPr>
      <t>(MCN/ATL),</t>
    </r>
    <r>
      <rPr>
        <b/>
        <sz val="12"/>
        <rFont val="Calibri"/>
        <family val="2"/>
        <scheme val="minor"/>
      </rPr>
      <t>V97</t>
    </r>
    <r>
      <rPr>
        <sz val="12"/>
        <rFont val="Calibri"/>
        <family val="2"/>
        <scheme val="minor"/>
      </rPr>
      <t xml:space="preserve"> (MCN/ATL)</t>
    </r>
    <r>
      <rPr>
        <b/>
        <sz val="12"/>
        <rFont val="Calibri"/>
        <family val="2"/>
        <scheme val="minor"/>
      </rPr>
      <t xml:space="preserve">,  V154 </t>
    </r>
    <r>
      <rPr>
        <sz val="12"/>
        <rFont val="Calibri"/>
        <family val="2"/>
        <scheme val="minor"/>
      </rPr>
      <t>(MCN/ATL),</t>
    </r>
    <r>
      <rPr>
        <b/>
        <sz val="12"/>
        <rFont val="Calibri"/>
        <family val="2"/>
        <scheme val="minor"/>
      </rPr>
      <t xml:space="preserve"> V323 </t>
    </r>
    <r>
      <rPr>
        <sz val="12"/>
        <rFont val="Calibri"/>
        <family val="2"/>
        <scheme val="minor"/>
      </rPr>
      <t>(MCN/ATL),</t>
    </r>
    <r>
      <rPr>
        <b/>
        <sz val="12"/>
        <rFont val="Calibri"/>
        <family val="2"/>
        <scheme val="minor"/>
      </rPr>
      <t xml:space="preserve"> V454</t>
    </r>
    <r>
      <rPr>
        <sz val="12"/>
        <rFont val="Calibri"/>
        <family val="2"/>
        <scheme val="minor"/>
      </rPr>
      <t xml:space="preserve"> (MCN/ATL)</t>
    </r>
  </si>
  <si>
    <r>
      <t>Amend V18</t>
    </r>
    <r>
      <rPr>
        <sz val="12"/>
        <rFont val="Calibri"/>
        <family val="2"/>
        <scheme val="minor"/>
      </rPr>
      <t xml:space="preserve"> (LDK), </t>
    </r>
    <r>
      <rPr>
        <b/>
        <sz val="12"/>
        <rFont val="Calibri"/>
        <family val="2"/>
        <scheme val="minor"/>
      </rPr>
      <t>V222</t>
    </r>
    <r>
      <rPr>
        <sz val="12"/>
        <rFont val="Calibri"/>
        <family val="2"/>
        <scheme val="minor"/>
      </rPr>
      <t xml:space="preserve"> (ATL), </t>
    </r>
    <r>
      <rPr>
        <b/>
        <sz val="12"/>
        <rFont val="Calibri"/>
        <family val="2"/>
        <scheme val="minor"/>
      </rPr>
      <t xml:space="preserve">V245 </t>
    </r>
    <r>
      <rPr>
        <sz val="12"/>
        <rFont val="Calibri"/>
        <family val="2"/>
        <scheme val="minor"/>
      </rPr>
      <t xml:space="preserve">(LDK), </t>
    </r>
    <r>
      <rPr>
        <b/>
        <sz val="12"/>
        <rFont val="Calibri"/>
        <family val="2"/>
        <scheme val="minor"/>
      </rPr>
      <t>V325</t>
    </r>
    <r>
      <rPr>
        <sz val="12"/>
        <rFont val="Calibri"/>
        <family val="2"/>
        <scheme val="minor"/>
      </rPr>
      <t xml:space="preserve"> (ATL/MSL), </t>
    </r>
    <r>
      <rPr>
        <b/>
        <sz val="12"/>
        <rFont val="Calibri"/>
        <family val="2"/>
        <scheme val="minor"/>
      </rPr>
      <t>V417</t>
    </r>
    <r>
      <rPr>
        <sz val="12"/>
        <rFont val="Calibri"/>
        <family val="2"/>
        <scheme val="minor"/>
      </rPr>
      <t xml:space="preserve"> (ATL/LDK)</t>
    </r>
  </si>
  <si>
    <t>Delete 1 STAR</t>
  </si>
  <si>
    <r>
      <t xml:space="preserve">Amend T251 </t>
    </r>
    <r>
      <rPr>
        <sz val="12"/>
        <rFont val="Calibri"/>
        <family val="2"/>
        <scheme val="minor"/>
      </rPr>
      <t>(V9)</t>
    </r>
  </si>
  <si>
    <r>
      <t xml:space="preserve">Publish T370 </t>
    </r>
    <r>
      <rPr>
        <sz val="12"/>
        <rFont val="Calibri"/>
        <family val="2"/>
        <scheme val="minor"/>
      </rPr>
      <t>(V278),</t>
    </r>
    <r>
      <rPr>
        <b/>
        <sz val="12"/>
        <rFont val="Calibri"/>
        <family val="2"/>
        <scheme val="minor"/>
      </rPr>
      <t xml:space="preserve"> T398 </t>
    </r>
    <r>
      <rPr>
        <sz val="12"/>
        <rFont val="Calibri"/>
        <family val="2"/>
        <scheme val="minor"/>
      </rPr>
      <t xml:space="preserve">(V54), </t>
    </r>
    <r>
      <rPr>
        <b/>
        <sz val="12"/>
        <rFont val="Calibri"/>
        <family val="2"/>
        <scheme val="minor"/>
      </rPr>
      <t xml:space="preserve">T419 </t>
    </r>
    <r>
      <rPr>
        <sz val="12"/>
        <rFont val="Calibri"/>
        <family val="2"/>
        <scheme val="minor"/>
      </rPr>
      <t>(V305/V47)</t>
    </r>
  </si>
  <si>
    <r>
      <t xml:space="preserve">Amend T354 </t>
    </r>
    <r>
      <rPr>
        <sz val="12"/>
        <rFont val="Calibri"/>
        <family val="2"/>
        <scheme val="minor"/>
      </rPr>
      <t xml:space="preserve">(V47) </t>
    </r>
    <r>
      <rPr>
        <b/>
        <sz val="12"/>
        <rFont val="Calibri"/>
        <family val="2"/>
        <scheme val="minor"/>
      </rPr>
      <t xml:space="preserve">
Publish T421 </t>
    </r>
    <r>
      <rPr>
        <sz val="12"/>
        <rFont val="Calibri"/>
        <family val="2"/>
        <scheme val="minor"/>
      </rPr>
      <t>(V7)</t>
    </r>
  </si>
  <si>
    <t>Delete 1 Victor Airway
Amend 5 Victor Airways</t>
  </si>
  <si>
    <r>
      <t>Delete V397</t>
    </r>
    <r>
      <rPr>
        <sz val="12"/>
        <rFont val="Calibri"/>
        <family val="2"/>
        <scheme val="minor"/>
      </rPr>
      <t xml:space="preserve"> (MON)</t>
    </r>
    <r>
      <rPr>
        <b/>
        <sz val="12"/>
        <rFont val="Calibri"/>
        <family val="2"/>
        <scheme val="minor"/>
      </rPr>
      <t xml:space="preserve">
Amend V47 </t>
    </r>
    <r>
      <rPr>
        <sz val="12"/>
        <rFont val="Calibri"/>
        <family val="2"/>
        <scheme val="minor"/>
      </rPr>
      <t>(DYR),</t>
    </r>
    <r>
      <rPr>
        <b/>
        <sz val="12"/>
        <rFont val="Calibri"/>
        <family val="2"/>
        <scheme val="minor"/>
      </rPr>
      <t xml:space="preserve"> V54 </t>
    </r>
    <r>
      <rPr>
        <sz val="12"/>
        <rFont val="Calibri"/>
        <family val="2"/>
        <scheme val="minor"/>
      </rPr>
      <t>(MSL),</t>
    </r>
    <r>
      <rPr>
        <b/>
        <sz val="12"/>
        <rFont val="Calibri"/>
        <family val="2"/>
        <scheme val="minor"/>
      </rPr>
      <t xml:space="preserve">  V140 </t>
    </r>
    <r>
      <rPr>
        <sz val="12"/>
        <rFont val="Calibri"/>
        <family val="2"/>
        <scheme val="minor"/>
      </rPr>
      <t>(DYR/MAW),</t>
    </r>
    <r>
      <rPr>
        <b/>
        <sz val="12"/>
        <rFont val="Calibri"/>
        <family val="2"/>
        <scheme val="minor"/>
      </rPr>
      <t xml:space="preserve"> V278 </t>
    </r>
    <r>
      <rPr>
        <sz val="12"/>
        <rFont val="Calibri"/>
        <family val="2"/>
        <scheme val="minor"/>
      </rPr>
      <t>(LDK/MON),</t>
    </r>
    <r>
      <rPr>
        <b/>
        <sz val="12"/>
        <rFont val="Calibri"/>
        <family val="2"/>
        <scheme val="minor"/>
      </rPr>
      <t xml:space="preserve"> V305 </t>
    </r>
    <r>
      <rPr>
        <sz val="12"/>
        <rFont val="Calibri"/>
        <family val="2"/>
        <scheme val="minor"/>
      </rPr>
      <t>(MAW/MON)</t>
    </r>
  </si>
  <si>
    <t>Amend 1 Victor Airways</t>
  </si>
  <si>
    <r>
      <t xml:space="preserve">Amend V175 </t>
    </r>
    <r>
      <rPr>
        <sz val="12"/>
        <rFont val="Calibri"/>
        <family val="2"/>
        <scheme val="minor"/>
      </rPr>
      <t>(MAW)</t>
    </r>
  </si>
  <si>
    <t>Publish Q101, Q107, Q111, Q117, Q131, Q133, Q167, Q445, Q481
Amend Q22, Q60, Q85, Q87, Q97, Q99, Q109, Q113, Q135, Q409 
Amend Q34, Q419 (post-implementation)</t>
  </si>
  <si>
    <t>2/15/2022 Due to AJV-A
9/8/2021 Submitted to AJV-P
9/8/2021 Submitted to OSG</t>
  </si>
  <si>
    <t>Amend 3 T-Routes
Publish 5 T-Routes (new)
Amend 2 T-Routes (Team1)</t>
  </si>
  <si>
    <r>
      <t xml:space="preserve">Amend T209 </t>
    </r>
    <r>
      <rPr>
        <sz val="12"/>
        <rFont val="Calibri"/>
        <family val="2"/>
        <scheme val="minor"/>
      </rPr>
      <t>(V185),</t>
    </r>
    <r>
      <rPr>
        <b/>
        <sz val="12"/>
        <rFont val="Calibri"/>
        <family val="2"/>
        <scheme val="minor"/>
      </rPr>
      <t xml:space="preserve"> T239 </t>
    </r>
    <r>
      <rPr>
        <sz val="12"/>
        <rFont val="Calibri"/>
        <family val="2"/>
        <scheme val="minor"/>
      </rPr>
      <t xml:space="preserve">(TGE), </t>
    </r>
    <r>
      <rPr>
        <b/>
        <sz val="12"/>
        <rFont val="Calibri"/>
        <family val="2"/>
        <scheme val="minor"/>
      </rPr>
      <t>T292
Publish T424</t>
    </r>
    <r>
      <rPr>
        <sz val="12"/>
        <rFont val="Calibri"/>
        <family val="2"/>
        <scheme val="minor"/>
      </rPr>
      <t xml:space="preserve"> (V16),</t>
    </r>
    <r>
      <rPr>
        <b/>
        <sz val="12"/>
        <rFont val="Calibri"/>
        <family val="2"/>
        <scheme val="minor"/>
      </rPr>
      <t xml:space="preserve"> T426 </t>
    </r>
    <r>
      <rPr>
        <sz val="12"/>
        <rFont val="Calibri"/>
        <family val="2"/>
        <scheme val="minor"/>
      </rPr>
      <t>(V136)</t>
    </r>
    <r>
      <rPr>
        <b/>
        <sz val="12"/>
        <rFont val="Calibri"/>
        <family val="2"/>
        <scheme val="minor"/>
      </rPr>
      <t xml:space="preserve">, T437 </t>
    </r>
    <r>
      <rPr>
        <sz val="12"/>
        <rFont val="Calibri"/>
        <family val="2"/>
        <scheme val="minor"/>
      </rPr>
      <t>(V37),</t>
    </r>
    <r>
      <rPr>
        <b/>
        <sz val="12"/>
        <rFont val="Calibri"/>
        <family val="2"/>
        <scheme val="minor"/>
      </rPr>
      <t xml:space="preserve"> T439 </t>
    </r>
    <r>
      <rPr>
        <sz val="12"/>
        <rFont val="Calibri"/>
        <family val="2"/>
        <scheme val="minor"/>
      </rPr>
      <t>(V49),</t>
    </r>
    <r>
      <rPr>
        <b/>
        <sz val="12"/>
        <rFont val="Calibri"/>
        <family val="2"/>
        <scheme val="minor"/>
      </rPr>
      <t xml:space="preserve"> T441 </t>
    </r>
    <r>
      <rPr>
        <sz val="12"/>
        <rFont val="Calibri"/>
        <family val="2"/>
        <scheme val="minor"/>
      </rPr>
      <t xml:space="preserve">(V53/185)
</t>
    </r>
    <r>
      <rPr>
        <b/>
        <sz val="12"/>
        <rFont val="Calibri"/>
        <family val="2"/>
        <scheme val="minor"/>
      </rPr>
      <t>Amend T255, T393 (Team 1)</t>
    </r>
  </si>
  <si>
    <t>Delete 1 Victor Airways
Amend 7 Victor Airways</t>
  </si>
  <si>
    <t>Amend 5 Victor Airways</t>
  </si>
  <si>
    <t>22-AEA-5</t>
  </si>
  <si>
    <t>New Q-Route Q141 added for NEC ACR Post implementation for 4/20/2023, 22-AEA-5</t>
  </si>
  <si>
    <t>3/10//2022</t>
  </si>
  <si>
    <t>Two new Y-Routes (T313, Y327) and two Y-Route amendments (Y299, Y307) were added for 11/3/2022 publication.</t>
  </si>
  <si>
    <t>Amendments to Y291, Y309, Y319, Y323 for 9/8/2022 publication have been changed (to be re-submitted).  See the Change Tracker.</t>
  </si>
  <si>
    <r>
      <t xml:space="preserve">Amendments to AR15, AR17, AR23 are </t>
    </r>
    <r>
      <rPr>
        <b/>
        <i/>
        <sz val="11"/>
        <color theme="1"/>
        <rFont val="Calibri"/>
        <family val="2"/>
        <scheme val="minor"/>
      </rPr>
      <t>unchanged</t>
    </r>
    <r>
      <rPr>
        <sz val="11"/>
        <color theme="1"/>
        <rFont val="Calibri"/>
        <family val="2"/>
        <scheme val="minor"/>
      </rPr>
      <t xml:space="preserve"> from the original submission for 11/3/2022 publication.</t>
    </r>
  </si>
  <si>
    <t>Amend AR16, AR18, AR19, AR22, AR24 for 11/3/2022 publication have been changed (to be re-submitted).  AR21 was changed to total route deletion (to be re-submitted as a route deletion). See the Change Tracker.</t>
  </si>
  <si>
    <t>Amend 1 T-Route
Publish 1 T-Route (new)</t>
  </si>
  <si>
    <t>Added Q437 for amendment for NEC ACR Post implementation for 4/20/2023, 22-AEA-5</t>
  </si>
  <si>
    <t>Plan to NOTAM NA Q139 and Q184 removed/stikethrough.</t>
  </si>
  <si>
    <t>21-ASO-10 (T354,T421) moved to 7/14/2022.</t>
  </si>
  <si>
    <t>Confirmed 21-ASO-7 and 21-ASO-32 (ZTL VOR MON T-Routes for 7/14/2022 publication.</t>
  </si>
  <si>
    <t>21-ASO-6 FR</t>
  </si>
  <si>
    <t>21-ASO-11 FR</t>
  </si>
  <si>
    <t>21-ASW-7 FR</t>
  </si>
  <si>
    <t>Publish 1 Q-Route (new)
Amend 1 Q-Route</t>
  </si>
  <si>
    <t>Q141 and Q437 (22-AEA-5) moved to 2/23/2023.</t>
  </si>
  <si>
    <t>Added Amend Q101 (post-implementation) for 4/20/2023, docket number TBD.</t>
  </si>
  <si>
    <t>Submit North Atlantic Route (NAR) Amendments to ATCSCC</t>
  </si>
  <si>
    <t>Submit Playbook and CDR Amendments to ATCSCC</t>
  </si>
  <si>
    <t>Amend AR15, AR16, AR17, AR18, AR19, AR22, AR23, AR24
Delete AR21</t>
  </si>
  <si>
    <t>Amend 4 Y-Routes
Publish 1 Y-Route (new)</t>
  </si>
  <si>
    <t>Amend 2 Y-Routes
Publish 1 Y-Route (new)</t>
  </si>
  <si>
    <t>Amend Y291, Y307
Publish Y313</t>
  </si>
  <si>
    <t>Y291, Y307,Y313 to publish on 11/3/2022.</t>
  </si>
  <si>
    <t>Y299, Y309, Y319, Y323, Y327 to publish on 9/8/2022.  All to be NOTAM'd NA EXCEPT Y327 (amend JAINS./.DIW prefs to JAINS Y327 SKARP WETRO : leave JAINS./.ILM as is)</t>
  </si>
  <si>
    <t>Delete 1 EWR STAR (conv)</t>
  </si>
  <si>
    <t>Delete 1 LGA STAR (conv)</t>
  </si>
  <si>
    <t>Delete LGA KORRY4 STAR</t>
  </si>
  <si>
    <t>Delete EWR DYLIN4 STAR</t>
  </si>
  <si>
    <t>TEAM 1</t>
  </si>
  <si>
    <t>Publish 1 PXT STAR (RNAV new)</t>
  </si>
  <si>
    <t>Publish LGA PROUD1 STAR</t>
  </si>
  <si>
    <t>Amend 4 PXT STARs (RNAV)</t>
  </si>
  <si>
    <t>Moved new PROUD1 and KORRY4 deletion to TBD and Team 1</t>
  </si>
  <si>
    <t>COMPLETED</t>
  </si>
  <si>
    <t>PUB</t>
  </si>
  <si>
    <t>UPDATE</t>
  </si>
  <si>
    <t>21-ASO-8 FR</t>
  </si>
  <si>
    <t>21-ASO-7 FR</t>
  </si>
  <si>
    <t>21-ASO-32 FR</t>
  </si>
  <si>
    <t>21-ASO-9 FR</t>
  </si>
  <si>
    <t>21-ASO-14 FR</t>
  </si>
  <si>
    <t>21-ACE-11 FR</t>
  </si>
  <si>
    <t>21-ASO-10 FR</t>
  </si>
  <si>
    <t>21-ASW-10 FR</t>
  </si>
  <si>
    <t>21-ASO-13 FR</t>
  </si>
  <si>
    <t>Delete MEM STAR LUGOH3</t>
  </si>
  <si>
    <t>ORIG PUB DATE PLANNED</t>
  </si>
  <si>
    <t>PUBLISHED/IMPLEMENTED/COMPLETED ACTIONS</t>
  </si>
  <si>
    <t>Amend 2 RNAV SIDs
Publish 1 RNAV SID (new)</t>
  </si>
  <si>
    <t>Delete JAX ARNEY2 SID
Delete JAX(AMG2), TPA(DARBS3, LZARD6)</t>
  </si>
  <si>
    <t>Amend SIDs: CHS(MLTRE3, SWPFX3)
Publish JAX BRSTL1 SID</t>
  </si>
  <si>
    <t>Delete 1 RNAV SID
Delete 3 CONV STARs</t>
  </si>
  <si>
    <r>
      <t>Amend T210</t>
    </r>
    <r>
      <rPr>
        <sz val="12"/>
        <rFont val="Calibri"/>
        <family val="2"/>
        <scheme val="minor"/>
      </rPr>
      <t>(V198)</t>
    </r>
    <r>
      <rPr>
        <b/>
        <sz val="12"/>
        <rFont val="Calibri"/>
        <family val="2"/>
        <scheme val="minor"/>
      </rPr>
      <t>, T336</t>
    </r>
    <r>
      <rPr>
        <sz val="12"/>
        <rFont val="Calibri"/>
        <family val="2"/>
        <scheme val="minor"/>
      </rPr>
      <t>(V521)</t>
    </r>
    <r>
      <rPr>
        <b/>
        <sz val="12"/>
        <rFont val="Calibri"/>
        <family val="2"/>
        <scheme val="minor"/>
      </rPr>
      <t>, T341</t>
    </r>
    <r>
      <rPr>
        <sz val="12"/>
        <rFont val="Calibri"/>
        <family val="2"/>
        <scheme val="minor"/>
      </rPr>
      <t>(V157)</t>
    </r>
    <r>
      <rPr>
        <b/>
        <sz val="12"/>
        <rFont val="Calibri"/>
        <family val="2"/>
        <scheme val="minor"/>
      </rPr>
      <t>, T349</t>
    </r>
    <r>
      <rPr>
        <sz val="12"/>
        <rFont val="Calibri"/>
        <family val="2"/>
        <scheme val="minor"/>
      </rPr>
      <t>(V7)</t>
    </r>
    <r>
      <rPr>
        <b/>
        <sz val="12"/>
        <rFont val="Calibri"/>
        <family val="2"/>
        <scheme val="minor"/>
      </rPr>
      <t xml:space="preserve">
Publish Tx35</t>
    </r>
    <r>
      <rPr>
        <sz val="12"/>
        <rFont val="Calibri"/>
        <family val="2"/>
        <scheme val="minor"/>
      </rPr>
      <t xml:space="preserve">(V35), </t>
    </r>
    <r>
      <rPr>
        <b/>
        <sz val="12"/>
        <rFont val="Calibri"/>
        <family val="2"/>
        <scheme val="minor"/>
      </rPr>
      <t>Tx579E</t>
    </r>
    <r>
      <rPr>
        <sz val="12"/>
        <rFont val="Calibri"/>
        <family val="2"/>
        <scheme val="minor"/>
      </rPr>
      <t>(V579/V441),</t>
    </r>
    <r>
      <rPr>
        <b/>
        <sz val="12"/>
        <rFont val="Calibri"/>
        <family val="2"/>
        <scheme val="minor"/>
      </rPr>
      <t xml:space="preserve"> Tx579W</t>
    </r>
    <r>
      <rPr>
        <sz val="12"/>
        <rFont val="Calibri"/>
        <family val="2"/>
        <scheme val="minor"/>
      </rPr>
      <t>(V579)</t>
    </r>
    <r>
      <rPr>
        <b/>
        <sz val="12"/>
        <rFont val="Calibri"/>
        <family val="2"/>
        <scheme val="minor"/>
      </rPr>
      <t xml:space="preserve">
Delete T204</t>
    </r>
  </si>
  <si>
    <t>NEC ACR Offshore</t>
  </si>
  <si>
    <t>ZTL(CSG/HRS/GRD/GQO/TGE)</t>
  </si>
  <si>
    <t>ZJX(AMG/CTY/GNV/TAY/VAN)</t>
  </si>
  <si>
    <t>ZJX/ZMA(AMG/CTY/GNV/TAY/VAN/CYY/LBV/PHK/TRV)</t>
  </si>
  <si>
    <t>Amend/Delete STARs: FLL(BLUFI4, DVALL3, FORTL9), MCO(MINEE5, GOOFY7), MIA(ANNEY4), PBI(STOOP3), TPA(BRDGE8), RSW(JOSFF5), APF(ZEILR5)
Amend/Delete SIDs:  APF(APF5), MLB(MLB7), RSW(SCUBY7), PBI(PBI2), PIE(PIE9), SRQ (SRQ5), TPA(LGTNG3, TAMPA7)</t>
  </si>
  <si>
    <t>Amend/Delete 10 CONV STARs
Amend/Delete 8 CONV SIDs</t>
  </si>
  <si>
    <t>Amend 4 T-Routes
Publish 3 T-Routes (new)
Delete 1 T-Route</t>
  </si>
  <si>
    <t>Fix Actions</t>
  </si>
  <si>
    <t>V533(OVIDO/TRV), V539(MILES/LBV), V581(DADES/GNV), V599/V511(THNDR/LBV)</t>
  </si>
  <si>
    <t>Amend/Delete V159, V225, V492, V531, V601
Delete V529</t>
  </si>
  <si>
    <t>Amend/Delete 5 Victor Airways
Delete 1 Victor Airway</t>
  </si>
  <si>
    <t>Amend/Delete V3, V7, V35, V51, V97, V157, V198, V267, V295, V437, V441, V521, V537, V579
Delete V578</t>
  </si>
  <si>
    <t>Amend 14 Victor Airways
Delete 1 Victor Airway</t>
  </si>
  <si>
    <t>Amend 1 RNAV SID
Amend 1 RNAV STAR</t>
  </si>
  <si>
    <t>Amend RSW CSHEL6 SID
Amend RSW SHFTY5 STAR</t>
  </si>
  <si>
    <t>V185 in docket 21-ASO-26 changed from a deletion to an amendment (deleting SOT to IRQ only).</t>
  </si>
  <si>
    <t>21-AEA-17 moved to 11/3/2022 (V7, V9, and other Team 1 routes) V7 to delete MSL-VUZ only, V9 to delete MAW-GQE only.</t>
  </si>
  <si>
    <t>ZJX and ZMA plan revised following recent FWG meetings.</t>
  </si>
  <si>
    <t>Removed from 21-ASO-8</t>
  </si>
  <si>
    <t>Removed from 21-ASO-14</t>
  </si>
  <si>
    <t>Removed from 21-ASW-10</t>
  </si>
  <si>
    <t>Delete/Amend V1, V136, V139, V155, V259, V296</t>
  </si>
  <si>
    <t>Amend/Delete 6 Victor Airways</t>
  </si>
  <si>
    <t>VOR MON ZTL-3</t>
  </si>
  <si>
    <t>PBN BOS MASSPORT BLK 2</t>
  </si>
  <si>
    <r>
      <t xml:space="preserve">Amend V11 </t>
    </r>
    <r>
      <rPr>
        <sz val="12"/>
        <rFont val="Calibri"/>
        <family val="2"/>
        <scheme val="minor"/>
      </rPr>
      <t>(DYR)</t>
    </r>
  </si>
  <si>
    <t>Amend/redesign V379 (Team 1) moved to Team 2 docket 21-ASO-26.</t>
  </si>
  <si>
    <r>
      <t xml:space="preserve">Amend 9 Victor Airways
Delete 1 Victor Airway
</t>
    </r>
    <r>
      <rPr>
        <b/>
        <sz val="12"/>
        <color rgb="FFFF0000"/>
        <rFont val="Calibri"/>
        <family val="2"/>
        <scheme val="minor"/>
      </rPr>
      <t>Amend 1 Victor Airway</t>
    </r>
  </si>
  <si>
    <t>Removed amendments to  J20, J41, and J73 Docket 21-ASO-15 for publication 9/8/2022.</t>
  </si>
  <si>
    <t>Amend Y299, Y309, Y319, Y323
Publish Y327</t>
  </si>
  <si>
    <t>Changed the 9/8/20222 NEC ACR NA NOTAMs to include Y327 per ZDC request.</t>
  </si>
  <si>
    <t>Amend Q101</t>
  </si>
  <si>
    <t>8/9/2022 Due to AJV-P</t>
  </si>
  <si>
    <t>Q101 amendment add for 6/15/2023 (extend from TUGGR to KALDA).</t>
  </si>
  <si>
    <r>
      <t xml:space="preserve">Amend </t>
    </r>
    <r>
      <rPr>
        <b/>
        <u/>
        <sz val="12"/>
        <color theme="1"/>
        <rFont val="Calibri"/>
        <family val="2"/>
        <scheme val="minor"/>
      </rPr>
      <t>V16*</t>
    </r>
    <r>
      <rPr>
        <b/>
        <sz val="12"/>
        <color theme="1"/>
        <rFont val="Calibri"/>
        <family val="2"/>
        <scheme val="minor"/>
      </rPr>
      <t xml:space="preserve">, </t>
    </r>
    <r>
      <rPr>
        <b/>
        <u/>
        <sz val="12"/>
        <color theme="1"/>
        <rFont val="Calibri"/>
        <family val="2"/>
        <scheme val="minor"/>
      </rPr>
      <t>V37*</t>
    </r>
    <r>
      <rPr>
        <b/>
        <sz val="12"/>
        <color theme="1"/>
        <rFont val="Calibri"/>
        <family val="2"/>
        <scheme val="minor"/>
      </rPr>
      <t xml:space="preserve">, V53, V67, </t>
    </r>
    <r>
      <rPr>
        <b/>
        <u/>
        <sz val="12"/>
        <color theme="1"/>
        <rFont val="Calibri"/>
        <family val="2"/>
        <scheme val="minor"/>
      </rPr>
      <t>V136*</t>
    </r>
    <r>
      <rPr>
        <b/>
        <sz val="12"/>
        <color theme="1"/>
        <rFont val="Calibri"/>
        <family val="2"/>
        <scheme val="minor"/>
      </rPr>
      <t xml:space="preserve">, V159, </t>
    </r>
    <r>
      <rPr>
        <sz val="12"/>
        <color rgb="FFFF0000"/>
        <rFont val="Calibri"/>
        <family val="2"/>
        <scheme val="minor"/>
      </rPr>
      <t>V185</t>
    </r>
    <r>
      <rPr>
        <b/>
        <sz val="12"/>
        <color theme="1"/>
        <rFont val="Calibri"/>
        <family val="2"/>
        <scheme val="minor"/>
      </rPr>
      <t xml:space="preserve">, V209, </t>
    </r>
    <r>
      <rPr>
        <b/>
        <u/>
        <sz val="12"/>
        <color theme="1"/>
        <rFont val="Calibri"/>
        <family val="2"/>
        <scheme val="minor"/>
      </rPr>
      <t>V266*</t>
    </r>
    <r>
      <rPr>
        <b/>
        <sz val="12"/>
        <color theme="1"/>
        <rFont val="Calibri"/>
        <family val="2"/>
        <scheme val="minor"/>
      </rPr>
      <t xml:space="preserve">
Delete V541 (non-VOR MON)
</t>
    </r>
    <r>
      <rPr>
        <b/>
        <sz val="12"/>
        <color rgb="FFFF0000"/>
        <rFont val="Calibri"/>
        <family val="2"/>
        <scheme val="minor"/>
      </rPr>
      <t>Amend/redesign V379 (Team 1)</t>
    </r>
  </si>
  <si>
    <t>21-AEA-17 NPRM</t>
  </si>
  <si>
    <t>The amendment to J46 was removed from the final rule for 21-ASO-6 for publication 9/8/2022.</t>
  </si>
  <si>
    <r>
      <t>Amend</t>
    </r>
    <r>
      <rPr>
        <sz val="12"/>
        <color rgb="FFFF0000"/>
        <rFont val="Calibri"/>
        <family val="2"/>
        <scheme val="minor"/>
      </rPr>
      <t xml:space="preserve"> </t>
    </r>
    <r>
      <rPr>
        <strike/>
        <sz val="12"/>
        <color rgb="FFFF0000"/>
        <rFont val="Calibri"/>
        <family val="2"/>
        <scheme val="minor"/>
      </rPr>
      <t>J20</t>
    </r>
    <r>
      <rPr>
        <sz val="12"/>
        <color rgb="FFFF0000"/>
        <rFont val="Calibri"/>
        <family val="2"/>
        <scheme val="minor"/>
      </rPr>
      <t>,</t>
    </r>
    <r>
      <rPr>
        <b/>
        <sz val="12"/>
        <rFont val="Calibri"/>
        <family val="2"/>
        <scheme val="minor"/>
      </rPr>
      <t xml:space="preserve"> J31, </t>
    </r>
    <r>
      <rPr>
        <strike/>
        <sz val="12"/>
        <color rgb="FFFF0000"/>
        <rFont val="Calibri"/>
        <family val="2"/>
        <scheme val="minor"/>
      </rPr>
      <t>J41</t>
    </r>
    <r>
      <rPr>
        <b/>
        <sz val="12"/>
        <rFont val="Calibri"/>
        <family val="2"/>
        <scheme val="minor"/>
      </rPr>
      <t xml:space="preserve">, </t>
    </r>
    <r>
      <rPr>
        <strike/>
        <sz val="12"/>
        <color rgb="FFFF0000"/>
        <rFont val="Calibri"/>
        <family val="2"/>
        <scheme val="minor"/>
      </rPr>
      <t>J73</t>
    </r>
    <r>
      <rPr>
        <b/>
        <sz val="12"/>
        <rFont val="Calibri"/>
        <family val="2"/>
        <scheme val="minor"/>
      </rPr>
      <t xml:space="preserve">
Delete J69
Delete Q63</t>
    </r>
  </si>
  <si>
    <r>
      <t xml:space="preserve">Amend </t>
    </r>
    <r>
      <rPr>
        <b/>
        <sz val="12"/>
        <color rgb="FFFF0000"/>
        <rFont val="Calibri"/>
        <family val="2"/>
        <scheme val="minor"/>
      </rPr>
      <t>2</t>
    </r>
    <r>
      <rPr>
        <b/>
        <sz val="12"/>
        <rFont val="Calibri"/>
        <family val="2"/>
        <scheme val="minor"/>
      </rPr>
      <t xml:space="preserve"> J-Routes
Delete 4 J-Routes</t>
    </r>
  </si>
  <si>
    <r>
      <t xml:space="preserve">Amend </t>
    </r>
    <r>
      <rPr>
        <b/>
        <sz val="12"/>
        <color rgb="FFFF0000"/>
        <rFont val="Calibri"/>
        <family val="2"/>
        <scheme val="minor"/>
      </rPr>
      <t>1</t>
    </r>
    <r>
      <rPr>
        <b/>
        <sz val="12"/>
        <rFont val="Calibri"/>
        <family val="2"/>
        <scheme val="minor"/>
      </rPr>
      <t xml:space="preserve"> J-Route
Delete 1 J-Route
Delete 1 Q-Route</t>
    </r>
  </si>
  <si>
    <t>Q101 amendment for 4/23/2023 removed (subsequently added back, see change log entry on 6/20/2022).</t>
  </si>
  <si>
    <t>21-ASO-16 FR</t>
  </si>
  <si>
    <t>21-ASO-15 FR</t>
  </si>
  <si>
    <t>21-AEA-11 NPRM</t>
  </si>
  <si>
    <t>21-ASO-34 FR</t>
  </si>
  <si>
    <r>
      <t>Amend J22</t>
    </r>
    <r>
      <rPr>
        <sz val="12"/>
        <rFont val="Calibri"/>
        <family val="2"/>
        <scheme val="minor"/>
      </rPr>
      <t>(PSK),</t>
    </r>
    <r>
      <rPr>
        <b/>
        <sz val="12"/>
        <rFont val="Calibri"/>
        <family val="2"/>
        <scheme val="minor"/>
      </rPr>
      <t xml:space="preserve"> </t>
    </r>
    <r>
      <rPr>
        <strike/>
        <sz val="12"/>
        <color rgb="FFFF0000"/>
        <rFont val="Calibri"/>
        <family val="2"/>
        <scheme val="minor"/>
      </rPr>
      <t>J46(GQE/MEM/LIT)</t>
    </r>
    <r>
      <rPr>
        <b/>
        <strike/>
        <sz val="12"/>
        <color rgb="FFFF0000"/>
        <rFont val="Calibri"/>
        <family val="2"/>
        <scheme val="minor"/>
      </rPr>
      <t>,</t>
    </r>
    <r>
      <rPr>
        <b/>
        <sz val="12"/>
        <rFont val="Calibri"/>
        <family val="2"/>
        <scheme val="minor"/>
      </rPr>
      <t xml:space="preserve"> J48</t>
    </r>
    <r>
      <rPr>
        <sz val="12"/>
        <rFont val="Calibri"/>
        <family val="2"/>
        <scheme val="minor"/>
      </rPr>
      <t>(ODF)</t>
    </r>
    <r>
      <rPr>
        <b/>
        <sz val="12"/>
        <rFont val="Calibri"/>
        <family val="2"/>
        <scheme val="minor"/>
      </rPr>
      <t xml:space="preserve">
Delete J39</t>
    </r>
    <r>
      <rPr>
        <sz val="12"/>
        <rFont val="Calibri"/>
        <family val="2"/>
        <scheme val="minor"/>
      </rPr>
      <t>(GQO),</t>
    </r>
    <r>
      <rPr>
        <b/>
        <sz val="12"/>
        <rFont val="Calibri"/>
        <family val="2"/>
        <scheme val="minor"/>
      </rPr>
      <t xml:space="preserve">  J118</t>
    </r>
    <r>
      <rPr>
        <sz val="12"/>
        <rFont val="Calibri"/>
        <family val="2"/>
        <scheme val="minor"/>
      </rPr>
      <t>(GQO/SPA/MEM)</t>
    </r>
    <r>
      <rPr>
        <b/>
        <sz val="12"/>
        <rFont val="Calibri"/>
        <family val="2"/>
        <scheme val="minor"/>
      </rPr>
      <t>, J145</t>
    </r>
    <r>
      <rPr>
        <sz val="12"/>
        <rFont val="Calibri"/>
        <family val="2"/>
        <scheme val="minor"/>
      </rPr>
      <t>(ODF)</t>
    </r>
    <r>
      <rPr>
        <b/>
        <sz val="12"/>
        <rFont val="Calibri"/>
        <family val="2"/>
        <scheme val="minor"/>
      </rPr>
      <t>, J186</t>
    </r>
    <r>
      <rPr>
        <sz val="12"/>
        <rFont val="Calibri"/>
        <family val="2"/>
        <scheme val="minor"/>
      </rPr>
      <t>(ODF)</t>
    </r>
  </si>
  <si>
    <t>CANCEL THE ABOVE MENTIONED 9/8/2022 Y-ROUTE NA NOTAMs</t>
  </si>
  <si>
    <t>Implement Y-Routes/AR-Routes</t>
  </si>
  <si>
    <t>Delete J37, J55, J79, J121, J174, J191, J209</t>
  </si>
  <si>
    <t>NOTAM NA THE ABOVE Q-ROUTES/Y-ROUTES 9/8/2022-11-3/2022 (Except Q22, Q34, Q75, Q419, Y327)</t>
  </si>
  <si>
    <t>Implement Q-Routes</t>
  </si>
  <si>
    <t>CANCEL THE ABOVE MENTIONED 9/8/2022 Q-ROUTE NA NOTAMs</t>
  </si>
  <si>
    <t>Amend STARs: PHL (JIIMS4, PAATS4), EWR (PHLBO4), TEB (JAIKE4)</t>
  </si>
  <si>
    <t>Publish Q141 (NOTAM NA)
Amend Q437</t>
  </si>
  <si>
    <t>Amend 8 AR-Routes
Delete 1 AR-Route</t>
  </si>
  <si>
    <r>
      <t xml:space="preserve">Delete </t>
    </r>
    <r>
      <rPr>
        <b/>
        <sz val="12"/>
        <color rgb="FFFF0000"/>
        <rFont val="Calibri"/>
        <family val="2"/>
        <scheme val="minor"/>
      </rPr>
      <t>8</t>
    </r>
    <r>
      <rPr>
        <b/>
        <sz val="12"/>
        <rFont val="Calibri"/>
        <family val="2"/>
        <scheme val="minor"/>
      </rPr>
      <t xml:space="preserve"> J-Routes
Amend 4 J-Routes</t>
    </r>
  </si>
  <si>
    <t>Moved to 4/20/2023 Delete J37, J55, J79, J121, J174, J191, J209 (from 11/3/2022, Docket 21-AEA-12)</t>
  </si>
  <si>
    <t>Moved to 4/20/2023 Amend STARs: PHL (JIIMS4, PAATS4), EWR (PHLBO4), TEB (JAIKE4) (from 11/3/2022)</t>
  </si>
  <si>
    <t>Moved to 6/15/2023 Delete EWR DYLIN4 STAR (from 12/29/2022)</t>
  </si>
  <si>
    <t>21-ACE-14 FR</t>
  </si>
  <si>
    <t>CANCEL THE ABOVE MENTIONED 5/19/2022 NA NOTAMs (Q139, Q184)</t>
  </si>
  <si>
    <t>Delete 7 J-Routes (from 21-AEA-12)</t>
  </si>
  <si>
    <r>
      <t xml:space="preserve">Delete  </t>
    </r>
    <r>
      <rPr>
        <b/>
        <strike/>
        <sz val="12"/>
        <color rgb="FFFF0000"/>
        <rFont val="Calibri"/>
        <family val="2"/>
        <scheme val="minor"/>
      </rPr>
      <t>J37, J55, J79, J121</t>
    </r>
    <r>
      <rPr>
        <b/>
        <sz val="12"/>
        <rFont val="Calibri"/>
        <family val="2"/>
        <scheme val="minor"/>
      </rPr>
      <t xml:space="preserve"> J165, </t>
    </r>
    <r>
      <rPr>
        <b/>
        <strike/>
        <sz val="12"/>
        <color rgb="FFFF0000"/>
        <rFont val="Calibri"/>
        <family val="2"/>
        <scheme val="minor"/>
      </rPr>
      <t>J174, J191</t>
    </r>
    <r>
      <rPr>
        <b/>
        <sz val="12"/>
        <rFont val="Calibri"/>
        <family val="2"/>
        <scheme val="minor"/>
      </rPr>
      <t xml:space="preserve">, J207, </t>
    </r>
    <r>
      <rPr>
        <b/>
        <strike/>
        <sz val="12"/>
        <color rgb="FFFF0000"/>
        <rFont val="Calibri"/>
        <family val="2"/>
        <scheme val="minor"/>
      </rPr>
      <t>J209</t>
    </r>
    <r>
      <rPr>
        <b/>
        <sz val="12"/>
        <rFont val="Calibri"/>
        <family val="2"/>
        <scheme val="minor"/>
      </rPr>
      <t>, J506, J561, J563, J573, J582, J585
Amend J14, J24, J52, J68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</si>
</sst>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0.0%"/>
  </numFmts>
  <fonts count="24" x14ac:knownFonts="1">
    <font>
      <sz val="11"/>
      <color theme="1"/>
      <name val="Calibri"/>
      <family val="2"/>
      <scheme val="minor"/>
    </font>
    <font>
      <b/>
      <sz val="12"/>
      <color theme="1"/>
      <name val="Calibri"/>
      <family val="2"/>
      <scheme val="minor"/>
    </font>
    <font>
      <b/>
      <sz val="12"/>
      <name val="Calibri"/>
      <family val="2"/>
      <scheme val="minor"/>
    </font>
    <font>
      <sz val="12"/>
      <name val="Calibri"/>
      <family val="2"/>
      <scheme val="minor"/>
    </font>
    <font>
      <u/>
      <sz val="11"/>
      <color theme="10"/>
      <name val="Calibri"/>
      <family val="2"/>
      <scheme val="minor"/>
    </font>
    <font>
      <sz val="8"/>
      <name val="Calibri"/>
      <family val="2"/>
      <scheme val="minor"/>
    </font>
    <font>
      <b/>
      <u/>
      <sz val="12"/>
      <color theme="10"/>
      <name val="Calibri"/>
      <family val="2"/>
      <scheme val="minor"/>
    </font>
    <font>
      <b/>
      <sz val="11"/>
      <color theme="1"/>
      <name val="Calibri"/>
      <family val="2"/>
      <scheme val="minor"/>
    </font>
    <font>
      <b/>
      <sz val="11"/>
      <color rgb="FFFF0000"/>
      <name val="Calibri"/>
      <family val="2"/>
      <scheme val="minor"/>
    </font>
    <font>
      <b/>
      <i/>
      <sz val="12"/>
      <color theme="1"/>
      <name val="Calibri"/>
      <family val="2"/>
      <scheme val="minor"/>
    </font>
    <font>
      <b/>
      <sz val="11"/>
      <color rgb="FF0070C0"/>
      <name val="Calibri"/>
      <family val="2"/>
      <scheme val="minor"/>
    </font>
    <font>
      <b/>
      <sz val="12"/>
      <color rgb="FFFF0000"/>
      <name val="Calibri"/>
      <family val="2"/>
      <scheme val="minor"/>
    </font>
    <font>
      <sz val="12"/>
      <color theme="1"/>
      <name val="Calibri"/>
      <family val="2"/>
      <scheme val="minor"/>
    </font>
    <font>
      <b/>
      <sz val="11"/>
      <color rgb="FF000000"/>
      <name val="Calibri"/>
      <family val="2"/>
      <scheme val="minor"/>
    </font>
    <font>
      <sz val="12"/>
      <color rgb="FFFF0000"/>
      <name val="Calibri"/>
      <family val="2"/>
      <scheme val="minor"/>
    </font>
    <font>
      <b/>
      <sz val="11"/>
      <name val="Calibri"/>
      <family val="2"/>
      <scheme val="minor"/>
    </font>
    <font>
      <b/>
      <u/>
      <sz val="12"/>
      <color theme="1"/>
      <name val="Calibri"/>
      <family val="2"/>
      <scheme val="minor"/>
    </font>
    <font>
      <b/>
      <sz val="12"/>
      <color theme="0" tint="-0.34998626667073579"/>
      <name val="Calibri"/>
      <family val="2"/>
      <scheme val="minor"/>
    </font>
    <font>
      <sz val="11"/>
      <name val="Calibri"/>
      <family val="2"/>
      <scheme val="minor"/>
    </font>
    <font>
      <b/>
      <u/>
      <sz val="11"/>
      <color theme="10"/>
      <name val="Calibri"/>
      <family val="2"/>
      <scheme val="minor"/>
    </font>
    <font>
      <b/>
      <sz val="12"/>
      <color theme="0" tint="-0.499984740745262"/>
      <name val="Calibri"/>
      <family val="2"/>
      <scheme val="minor"/>
    </font>
    <font>
      <b/>
      <i/>
      <sz val="11"/>
      <color theme="1"/>
      <name val="Calibri"/>
      <family val="2"/>
      <scheme val="minor"/>
    </font>
    <font>
      <b/>
      <strike/>
      <sz val="12"/>
      <color rgb="FFFF0000"/>
      <name val="Calibri"/>
      <family val="2"/>
      <scheme val="minor"/>
    </font>
    <font>
      <strike/>
      <sz val="12"/>
      <color rgb="FFFF0000"/>
      <name val="Calibri"/>
      <family val="2"/>
      <scheme val="minor"/>
    </font>
  </fonts>
  <fills count="15">
    <fill>
      <patternFill patternType="none"/>
    </fill>
    <fill>
      <patternFill patternType="gray125"/>
    </fill>
    <fill>
      <patternFill patternType="solid">
        <fgColor rgb="FFA6A6A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rgb="FFC3F7FD"/>
        <bgColor indexed="64"/>
      </patternFill>
    </fill>
    <fill>
      <patternFill patternType="solid">
        <fgColor theme="0"/>
        <bgColor indexed="64"/>
      </patternFill>
    </fill>
    <fill>
      <patternFill patternType="solid">
        <fgColor theme="2" tint="-0.249977111117893"/>
        <bgColor indexed="64"/>
      </patternFill>
    </fill>
    <fill>
      <patternFill patternType="solid">
        <fgColor rgb="FF8F709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85">
    <xf numFmtId="0" fontId="0" fillId="0" borderId="0" xfId="0"/>
    <xf numFmtId="14" fontId="2" fillId="0" borderId="1" xfId="0" applyNumberFormat="1" applyFont="1" applyFill="1" applyBorder="1" applyAlignment="1">
      <alignment horizontal="left" vertical="top" wrapText="1"/>
    </xf>
    <xf numFmtId="0" fontId="0" fillId="0" borderId="1" xfId="0" applyBorder="1"/>
    <xf numFmtId="14" fontId="7" fillId="3" borderId="1" xfId="0" applyNumberFormat="1" applyFont="1" applyFill="1" applyBorder="1"/>
    <xf numFmtId="14" fontId="0" fillId="0" borderId="1" xfId="0" applyNumberFormat="1" applyBorder="1"/>
    <xf numFmtId="0" fontId="0" fillId="0" borderId="1" xfId="0" applyBorder="1" applyAlignment="1">
      <alignment horizontal="center"/>
    </xf>
    <xf numFmtId="14" fontId="7" fillId="3" borderId="1" xfId="0" applyNumberFormat="1" applyFont="1" applyFill="1" applyBorder="1" applyAlignment="1">
      <alignment horizontal="center"/>
    </xf>
    <xf numFmtId="0" fontId="0" fillId="4" borderId="1" xfId="0" applyFill="1" applyBorder="1"/>
    <xf numFmtId="14" fontId="0" fillId="4" borderId="1" xfId="0" applyNumberFormat="1" applyFill="1" applyBorder="1"/>
    <xf numFmtId="0" fontId="0" fillId="4" borderId="1" xfId="0" applyFill="1" applyBorder="1" applyAlignment="1">
      <alignment horizontal="center"/>
    </xf>
    <xf numFmtId="14" fontId="7" fillId="3" borderId="1" xfId="0" applyNumberFormat="1" applyFont="1" applyFill="1" applyBorder="1" applyAlignment="1">
      <alignment horizontal="center" wrapText="1"/>
    </xf>
    <xf numFmtId="14" fontId="8" fillId="0" borderId="1" xfId="0" applyNumberFormat="1" applyFont="1" applyBorder="1"/>
    <xf numFmtId="14" fontId="10" fillId="0" borderId="1" xfId="0" applyNumberFormat="1" applyFont="1" applyBorder="1" applyAlignment="1">
      <alignment horizontal="right"/>
    </xf>
    <xf numFmtId="0" fontId="0" fillId="0" borderId="0" xfId="0" applyAlignment="1">
      <alignment horizontal="center"/>
    </xf>
    <xf numFmtId="14" fontId="7" fillId="3" borderId="1" xfId="0" applyNumberFormat="1" applyFont="1" applyFill="1" applyBorder="1" applyAlignment="1">
      <alignment horizontal="center" vertical="top"/>
    </xf>
    <xf numFmtId="0" fontId="4" fillId="4" borderId="1" xfId="1" applyFill="1" applyBorder="1"/>
    <xf numFmtId="14" fontId="0" fillId="5" borderId="1" xfId="0" applyNumberFormat="1" applyFill="1" applyBorder="1"/>
    <xf numFmtId="14" fontId="10" fillId="0" borderId="1" xfId="0" applyNumberFormat="1" applyFont="1" applyBorder="1" applyAlignment="1">
      <alignment horizontal="left"/>
    </xf>
    <xf numFmtId="14" fontId="10" fillId="5" borderId="1" xfId="0" applyNumberFormat="1" applyFont="1" applyFill="1" applyBorder="1" applyAlignment="1">
      <alignment horizontal="right"/>
    </xf>
    <xf numFmtId="14" fontId="0" fillId="0" borderId="1" xfId="0" applyNumberFormat="1" applyFill="1" applyBorder="1"/>
    <xf numFmtId="0" fontId="0" fillId="0" borderId="0" xfId="0" applyAlignment="1">
      <alignment horizontal="left" vertical="top"/>
    </xf>
    <xf numFmtId="0" fontId="4" fillId="0" borderId="0" xfId="1"/>
    <xf numFmtId="14" fontId="10" fillId="0" borderId="0" xfId="0" applyNumberFormat="1" applyFont="1" applyBorder="1" applyAlignment="1">
      <alignment horizontal="left"/>
    </xf>
    <xf numFmtId="0" fontId="0" fillId="3" borderId="1" xfId="0" applyFill="1" applyBorder="1"/>
    <xf numFmtId="0" fontId="0" fillId="7" borderId="1" xfId="0" applyFill="1" applyBorder="1"/>
    <xf numFmtId="0" fontId="0" fillId="6" borderId="1" xfId="0" applyFill="1" applyBorder="1"/>
    <xf numFmtId="0" fontId="4" fillId="3" borderId="1" xfId="1" applyFill="1" applyBorder="1"/>
    <xf numFmtId="0" fontId="0" fillId="8" borderId="1" xfId="0" applyFill="1" applyBorder="1"/>
    <xf numFmtId="0" fontId="0" fillId="8" borderId="1" xfId="0" applyFill="1" applyBorder="1" applyAlignment="1">
      <alignment horizontal="center"/>
    </xf>
    <xf numFmtId="0" fontId="0" fillId="7" borderId="1" xfId="0" applyFill="1" applyBorder="1" applyAlignment="1">
      <alignment horizontal="center"/>
    </xf>
    <xf numFmtId="0" fontId="0" fillId="0" borderId="0" xfId="0" applyAlignment="1">
      <alignment horizontal="center" vertical="top"/>
    </xf>
    <xf numFmtId="0" fontId="0" fillId="4" borderId="1" xfId="0" applyFill="1" applyBorder="1" applyAlignment="1">
      <alignment horizontal="center" vertical="top"/>
    </xf>
    <xf numFmtId="0" fontId="0" fillId="8" borderId="1" xfId="0" applyFill="1" applyBorder="1" applyAlignment="1">
      <alignment horizontal="center" vertical="top"/>
    </xf>
    <xf numFmtId="0" fontId="0" fillId="7" borderId="1" xfId="0" applyFill="1" applyBorder="1" applyAlignment="1">
      <alignment horizontal="center" vertical="top"/>
    </xf>
    <xf numFmtId="0" fontId="0" fillId="6" borderId="1" xfId="0" applyFill="1" applyBorder="1" applyAlignment="1">
      <alignment horizontal="center" vertical="top"/>
    </xf>
    <xf numFmtId="0" fontId="0" fillId="3" borderId="1" xfId="0" applyFill="1" applyBorder="1" applyAlignment="1">
      <alignment horizontal="center" vertical="top"/>
    </xf>
    <xf numFmtId="14" fontId="0" fillId="3" borderId="1" xfId="0" applyNumberFormat="1" applyFont="1" applyFill="1" applyBorder="1" applyAlignment="1">
      <alignment horizontal="center"/>
    </xf>
    <xf numFmtId="1" fontId="0" fillId="4" borderId="1" xfId="0" applyNumberFormat="1" applyFill="1" applyBorder="1" applyAlignment="1">
      <alignment horizontal="center" vertical="top"/>
    </xf>
    <xf numFmtId="1" fontId="0" fillId="8" borderId="1" xfId="0" applyNumberFormat="1" applyFill="1" applyBorder="1" applyAlignment="1">
      <alignment horizontal="center" vertical="top"/>
    </xf>
    <xf numFmtId="1" fontId="0" fillId="7" borderId="1" xfId="0" applyNumberFormat="1" applyFill="1" applyBorder="1" applyAlignment="1">
      <alignment horizontal="center" vertical="top"/>
    </xf>
    <xf numFmtId="1" fontId="0" fillId="6" borderId="1" xfId="0" applyNumberFormat="1" applyFill="1" applyBorder="1" applyAlignment="1">
      <alignment horizontal="center" vertical="top"/>
    </xf>
    <xf numFmtId="1" fontId="0" fillId="3" borderId="1" xfId="0" applyNumberFormat="1" applyFill="1" applyBorder="1" applyAlignment="1">
      <alignment horizontal="center" vertical="top"/>
    </xf>
    <xf numFmtId="0" fontId="0" fillId="7" borderId="1" xfId="0" applyFont="1" applyFill="1" applyBorder="1"/>
    <xf numFmtId="0" fontId="0" fillId="7" borderId="1" xfId="0" applyFont="1" applyFill="1" applyBorder="1" applyAlignment="1">
      <alignment horizontal="center"/>
    </xf>
    <xf numFmtId="14" fontId="0" fillId="4" borderId="1" xfId="0" applyNumberFormat="1" applyFont="1" applyFill="1" applyBorder="1" applyAlignment="1">
      <alignment horizontal="center"/>
    </xf>
    <xf numFmtId="14" fontId="0" fillId="8" borderId="1" xfId="0" applyNumberFormat="1" applyFont="1" applyFill="1" applyBorder="1" applyAlignment="1">
      <alignment horizontal="center"/>
    </xf>
    <xf numFmtId="14" fontId="0" fillId="7" borderId="1" xfId="0" applyNumberFormat="1" applyFont="1" applyFill="1" applyBorder="1" applyAlignment="1">
      <alignment horizontal="center"/>
    </xf>
    <xf numFmtId="14" fontId="0" fillId="6" borderId="1" xfId="0" applyNumberFormat="1" applyFont="1" applyFill="1" applyBorder="1" applyAlignment="1">
      <alignment horizontal="center"/>
    </xf>
    <xf numFmtId="14" fontId="7" fillId="3" borderId="1" xfId="0" applyNumberFormat="1" applyFont="1" applyFill="1" applyBorder="1" applyAlignment="1">
      <alignment horizontal="left" vertical="top"/>
    </xf>
    <xf numFmtId="0" fontId="0" fillId="8" borderId="1" xfId="0" applyFill="1" applyBorder="1" applyAlignment="1">
      <alignment horizontal="left" vertical="top"/>
    </xf>
    <xf numFmtId="0" fontId="0" fillId="7" borderId="1"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left" vertical="top"/>
    </xf>
    <xf numFmtId="14" fontId="10" fillId="0" borderId="0" xfId="0" applyNumberFormat="1" applyFont="1" applyBorder="1" applyAlignment="1">
      <alignment horizontal="left" vertical="top"/>
    </xf>
    <xf numFmtId="0" fontId="4" fillId="0" borderId="0" xfId="1" applyAlignment="1">
      <alignment horizontal="left" vertical="top"/>
    </xf>
    <xf numFmtId="1" fontId="0" fillId="6" borderId="1" xfId="0" applyNumberFormat="1" applyFill="1" applyBorder="1" applyAlignment="1">
      <alignment horizontal="left" vertical="top"/>
    </xf>
    <xf numFmtId="14" fontId="2" fillId="0" borderId="0" xfId="0" applyNumberFormat="1" applyFont="1" applyFill="1" applyBorder="1" applyAlignment="1">
      <alignment horizontal="left" vertical="top" wrapText="1"/>
    </xf>
    <xf numFmtId="0" fontId="2" fillId="7" borderId="1" xfId="0" applyFont="1" applyFill="1" applyBorder="1" applyAlignment="1">
      <alignment horizontal="left" vertical="top" wrapText="1"/>
    </xf>
    <xf numFmtId="164" fontId="2" fillId="7" borderId="1" xfId="0" applyNumberFormat="1" applyFont="1" applyFill="1" applyBorder="1" applyAlignment="1">
      <alignment horizontal="left" vertical="top" wrapText="1"/>
    </xf>
    <xf numFmtId="0" fontId="11" fillId="7" borderId="1" xfId="0" applyFont="1" applyFill="1" applyBorder="1" applyAlignment="1">
      <alignment horizontal="left" vertical="top" wrapText="1"/>
    </xf>
    <xf numFmtId="0" fontId="7" fillId="3" borderId="1" xfId="0" applyFont="1" applyFill="1" applyBorder="1"/>
    <xf numFmtId="14" fontId="7" fillId="5" borderId="1" xfId="0" applyNumberFormat="1" applyFont="1" applyFill="1" applyBorder="1" applyAlignment="1">
      <alignment horizontal="center"/>
    </xf>
    <xf numFmtId="1" fontId="0" fillId="9" borderId="1" xfId="0" applyNumberFormat="1" applyFill="1" applyBorder="1" applyAlignment="1">
      <alignment horizontal="center" vertical="top"/>
    </xf>
    <xf numFmtId="0" fontId="7" fillId="3" borderId="0" xfId="0" applyFont="1" applyFill="1" applyAlignment="1">
      <alignment horizontal="left" vertical="top"/>
    </xf>
    <xf numFmtId="14" fontId="0" fillId="0" borderId="0" xfId="0" applyNumberFormat="1" applyAlignment="1">
      <alignment horizontal="left" vertical="top"/>
    </xf>
    <xf numFmtId="14" fontId="0" fillId="0" borderId="0" xfId="0" applyNumberFormat="1" applyAlignment="1">
      <alignment horizontal="left" vertical="top" wrapText="1"/>
    </xf>
    <xf numFmtId="0" fontId="0" fillId="0" borderId="0" xfId="0" applyAlignment="1">
      <alignment horizontal="left" vertical="top" wrapText="1"/>
    </xf>
    <xf numFmtId="14" fontId="11" fillId="0" borderId="0" xfId="0" applyNumberFormat="1" applyFont="1" applyFill="1" applyBorder="1" applyAlignment="1">
      <alignment horizontal="left" vertical="top" wrapText="1"/>
    </xf>
    <xf numFmtId="0" fontId="0" fillId="0" borderId="1" xfId="0" applyFill="1" applyBorder="1" applyAlignment="1">
      <alignment horizontal="center"/>
    </xf>
    <xf numFmtId="0" fontId="1" fillId="2" borderId="1" xfId="0" applyFont="1" applyFill="1" applyBorder="1" applyAlignment="1">
      <alignment horizontal="left" vertical="top" wrapText="1"/>
    </xf>
    <xf numFmtId="164" fontId="1" fillId="7" borderId="1" xfId="0" applyNumberFormat="1" applyFont="1" applyFill="1" applyBorder="1" applyAlignment="1">
      <alignment horizontal="left" vertical="top" wrapText="1"/>
    </xf>
    <xf numFmtId="0" fontId="1" fillId="7" borderId="1" xfId="0" applyFont="1" applyFill="1" applyBorder="1" applyAlignment="1">
      <alignment horizontal="left" vertical="top" wrapText="1"/>
    </xf>
    <xf numFmtId="0" fontId="12" fillId="0" borderId="0" xfId="0" applyFont="1" applyBorder="1" applyAlignment="1">
      <alignment horizontal="left" vertical="top"/>
    </xf>
    <xf numFmtId="0" fontId="2" fillId="11" borderId="1" xfId="0" applyFont="1" applyFill="1" applyBorder="1" applyAlignment="1">
      <alignment horizontal="left" vertical="top" wrapText="1"/>
    </xf>
    <xf numFmtId="164" fontId="2" fillId="11" borderId="1" xfId="0" applyNumberFormat="1" applyFont="1" applyFill="1" applyBorder="1" applyAlignment="1">
      <alignment horizontal="left" vertical="top" wrapText="1"/>
    </xf>
    <xf numFmtId="0" fontId="7" fillId="9" borderId="1" xfId="0" applyFont="1" applyFill="1" applyBorder="1"/>
    <xf numFmtId="14" fontId="18" fillId="0" borderId="0" xfId="0" applyNumberFormat="1" applyFont="1" applyAlignment="1">
      <alignment horizontal="left" vertical="top" wrapText="1"/>
    </xf>
    <xf numFmtId="0" fontId="18" fillId="0" borderId="0" xfId="0" applyFont="1" applyAlignment="1">
      <alignment horizontal="left" vertical="top" wrapText="1"/>
    </xf>
    <xf numFmtId="0" fontId="2" fillId="0" borderId="0" xfId="0" applyFont="1" applyAlignment="1">
      <alignment horizontal="left" vertical="top" wrapText="1"/>
    </xf>
    <xf numFmtId="0" fontId="18" fillId="0" borderId="0" xfId="0" applyFont="1" applyAlignment="1">
      <alignment horizontal="left" vertical="top"/>
    </xf>
    <xf numFmtId="14" fontId="18" fillId="0" borderId="0" xfId="0" applyNumberFormat="1" applyFont="1" applyAlignment="1">
      <alignment horizontal="left" vertical="top"/>
    </xf>
    <xf numFmtId="0" fontId="7" fillId="5" borderId="0" xfId="0" applyFont="1" applyFill="1"/>
    <xf numFmtId="0" fontId="0" fillId="9" borderId="0" xfId="0" applyFill="1"/>
    <xf numFmtId="0" fontId="0" fillId="0" borderId="0" xfId="0" applyFill="1" applyBorder="1"/>
    <xf numFmtId="14" fontId="0" fillId="0" borderId="0" xfId="0" applyNumberFormat="1"/>
    <xf numFmtId="1" fontId="0" fillId="0" borderId="0" xfId="0" applyNumberFormat="1"/>
    <xf numFmtId="1" fontId="7" fillId="5" borderId="0" xfId="0" applyNumberFormat="1" applyFont="1" applyFill="1"/>
    <xf numFmtId="0" fontId="7" fillId="5" borderId="5" xfId="0" applyFont="1" applyFill="1" applyBorder="1" applyAlignment="1">
      <alignment horizontal="center"/>
    </xf>
    <xf numFmtId="0" fontId="7" fillId="5" borderId="6" xfId="0" applyFont="1" applyFill="1" applyBorder="1" applyAlignment="1">
      <alignment horizontal="center"/>
    </xf>
    <xf numFmtId="9" fontId="0" fillId="0" borderId="1" xfId="0" applyNumberFormat="1" applyBorder="1" applyAlignment="1">
      <alignment horizontal="center"/>
    </xf>
    <xf numFmtId="164" fontId="1" fillId="6" borderId="1" xfId="0" applyNumberFormat="1" applyFont="1" applyFill="1" applyBorder="1" applyAlignment="1">
      <alignment horizontal="left" vertical="top" wrapText="1"/>
    </xf>
    <xf numFmtId="0" fontId="0" fillId="0" borderId="0" xfId="0" applyFill="1"/>
    <xf numFmtId="165" fontId="0" fillId="0" borderId="0" xfId="0" applyNumberFormat="1"/>
    <xf numFmtId="165" fontId="7" fillId="5" borderId="0" xfId="0" applyNumberFormat="1" applyFont="1" applyFill="1"/>
    <xf numFmtId="0" fontId="2" fillId="11" borderId="1" xfId="0" applyFont="1" applyFill="1" applyBorder="1" applyAlignment="1">
      <alignment horizontal="left" vertical="top"/>
    </xf>
    <xf numFmtId="0" fontId="2" fillId="12" borderId="1" xfId="0" applyFont="1" applyFill="1" applyBorder="1" applyAlignment="1">
      <alignment horizontal="left" vertical="top"/>
    </xf>
    <xf numFmtId="0" fontId="2" fillId="12" borderId="1" xfId="0" applyFont="1" applyFill="1" applyBorder="1" applyAlignment="1">
      <alignment horizontal="left" vertical="top" wrapText="1"/>
    </xf>
    <xf numFmtId="164" fontId="2" fillId="4" borderId="1" xfId="0" applyNumberFormat="1" applyFont="1" applyFill="1" applyBorder="1" applyAlignment="1">
      <alignment horizontal="left" vertical="top" wrapText="1"/>
    </xf>
    <xf numFmtId="1" fontId="0" fillId="6" borderId="1" xfId="0" applyNumberFormat="1" applyFill="1" applyBorder="1"/>
    <xf numFmtId="164" fontId="2" fillId="11"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12" fillId="0" borderId="0" xfId="0" applyNumberFormat="1" applyFont="1" applyBorder="1" applyAlignment="1">
      <alignment horizontal="left" vertical="top"/>
    </xf>
    <xf numFmtId="164" fontId="2" fillId="0" borderId="1" xfId="0" applyNumberFormat="1" applyFont="1" applyFill="1" applyBorder="1" applyAlignment="1">
      <alignment horizontal="left" vertical="top" wrapText="1"/>
    </xf>
    <xf numFmtId="164" fontId="2" fillId="12" borderId="1" xfId="0" applyNumberFormat="1" applyFont="1" applyFill="1" applyBorder="1" applyAlignment="1">
      <alignment horizontal="left" vertical="top"/>
    </xf>
    <xf numFmtId="14" fontId="2" fillId="10" borderId="1" xfId="0" applyNumberFormat="1" applyFont="1" applyFill="1" applyBorder="1" applyAlignment="1">
      <alignment horizontal="left" vertical="top"/>
    </xf>
    <xf numFmtId="164" fontId="1" fillId="6" borderId="1" xfId="0" applyNumberFormat="1" applyFont="1" applyFill="1" applyBorder="1" applyAlignment="1">
      <alignment horizontal="left" vertical="top"/>
    </xf>
    <xf numFmtId="164" fontId="2" fillId="4" borderId="0" xfId="0" applyNumberFormat="1" applyFont="1" applyFill="1" applyBorder="1" applyAlignment="1">
      <alignment horizontal="left" vertical="top" wrapText="1"/>
    </xf>
    <xf numFmtId="164" fontId="2" fillId="12" borderId="1" xfId="0" applyNumberFormat="1" applyFont="1" applyFill="1" applyBorder="1" applyAlignment="1">
      <alignment horizontal="left" vertical="top" wrapText="1"/>
    </xf>
    <xf numFmtId="14" fontId="2" fillId="12" borderId="1" xfId="0" applyNumberFormat="1" applyFont="1" applyFill="1" applyBorder="1" applyAlignment="1">
      <alignment horizontal="left" vertical="top" wrapText="1"/>
    </xf>
    <xf numFmtId="14" fontId="2" fillId="12" borderId="0" xfId="0" applyNumberFormat="1" applyFont="1" applyFill="1" applyBorder="1" applyAlignment="1">
      <alignment horizontal="left" vertical="top" wrapText="1"/>
    </xf>
    <xf numFmtId="14" fontId="11" fillId="12" borderId="0" xfId="0" applyNumberFormat="1" applyFont="1" applyFill="1" applyBorder="1" applyAlignment="1">
      <alignment horizontal="left" vertical="top" wrapText="1"/>
    </xf>
    <xf numFmtId="164" fontId="2" fillId="13" borderId="1" xfId="0" applyNumberFormat="1" applyFont="1" applyFill="1" applyBorder="1" applyAlignment="1">
      <alignment horizontal="left" vertical="top" wrapText="1"/>
    </xf>
    <xf numFmtId="0" fontId="2" fillId="13" borderId="1" xfId="0" applyFont="1" applyFill="1" applyBorder="1" applyAlignment="1">
      <alignment horizontal="left" vertical="top" wrapText="1"/>
    </xf>
    <xf numFmtId="164" fontId="1" fillId="13" borderId="1" xfId="0" applyNumberFormat="1" applyFont="1" applyFill="1" applyBorder="1" applyAlignment="1">
      <alignment horizontal="left" vertical="top" wrapText="1"/>
    </xf>
    <xf numFmtId="0" fontId="1" fillId="13" borderId="1" xfId="0" applyFont="1" applyFill="1" applyBorder="1" applyAlignment="1">
      <alignment horizontal="left" vertical="top" wrapText="1"/>
    </xf>
    <xf numFmtId="0" fontId="3" fillId="0" borderId="0" xfId="0" applyFont="1" applyBorder="1" applyAlignment="1">
      <alignment horizontal="left" vertical="top"/>
    </xf>
    <xf numFmtId="0" fontId="2" fillId="2" borderId="0" xfId="0" applyFont="1" applyFill="1" applyBorder="1" applyAlignment="1">
      <alignment horizontal="left" vertical="top" wrapText="1"/>
    </xf>
    <xf numFmtId="0" fontId="2" fillId="0" borderId="0" xfId="0" applyFont="1" applyFill="1" applyBorder="1" applyAlignment="1">
      <alignment horizontal="left" vertical="top" wrapText="1"/>
    </xf>
    <xf numFmtId="164" fontId="2" fillId="7" borderId="0" xfId="0" applyNumberFormat="1" applyFont="1" applyFill="1" applyBorder="1" applyAlignment="1">
      <alignment horizontal="left" vertical="top" wrapText="1"/>
    </xf>
    <xf numFmtId="164" fontId="2" fillId="11" borderId="0" xfId="0" applyNumberFormat="1" applyFont="1" applyFill="1" applyBorder="1" applyAlignment="1">
      <alignment horizontal="left" vertical="top" wrapText="1"/>
    </xf>
    <xf numFmtId="164" fontId="2" fillId="13" borderId="0" xfId="0" applyNumberFormat="1" applyFont="1" applyFill="1" applyBorder="1" applyAlignment="1">
      <alignment horizontal="left" vertical="top" wrapText="1"/>
    </xf>
    <xf numFmtId="0" fontId="0" fillId="0" borderId="0" xfId="0" applyBorder="1" applyAlignment="1">
      <alignment horizontal="left"/>
    </xf>
    <xf numFmtId="0" fontId="14" fillId="0" borderId="0" xfId="0" applyFont="1" applyFill="1" applyBorder="1" applyAlignment="1">
      <alignment horizontal="left" vertical="top"/>
    </xf>
    <xf numFmtId="164" fontId="1" fillId="6" borderId="0" xfId="0" applyNumberFormat="1" applyFont="1" applyFill="1" applyBorder="1" applyAlignment="1">
      <alignment horizontal="left" vertical="top" wrapText="1"/>
    </xf>
    <xf numFmtId="0" fontId="1" fillId="11" borderId="1" xfId="0" applyFont="1" applyFill="1" applyBorder="1" applyAlignment="1">
      <alignment horizontal="left" vertical="top" wrapText="1"/>
    </xf>
    <xf numFmtId="14" fontId="2" fillId="14" borderId="1" xfId="0" applyNumberFormat="1" applyFont="1" applyFill="1" applyBorder="1" applyAlignment="1">
      <alignment horizontal="left" vertical="top"/>
    </xf>
    <xf numFmtId="0" fontId="3" fillId="14" borderId="1" xfId="0" applyFont="1" applyFill="1" applyBorder="1" applyAlignment="1">
      <alignment horizontal="left" vertical="top"/>
    </xf>
    <xf numFmtId="0" fontId="2" fillId="14" borderId="1" xfId="0" applyFont="1" applyFill="1" applyBorder="1" applyAlignment="1">
      <alignment horizontal="left" vertical="top"/>
    </xf>
    <xf numFmtId="0" fontId="1" fillId="14" borderId="0" xfId="0" applyFont="1" applyFill="1" applyBorder="1" applyAlignment="1">
      <alignment horizontal="left"/>
    </xf>
    <xf numFmtId="14" fontId="2" fillId="10" borderId="1" xfId="0" applyNumberFormat="1" applyFont="1" applyFill="1" applyBorder="1" applyAlignment="1">
      <alignment horizontal="left" vertical="top" wrapText="1"/>
    </xf>
    <xf numFmtId="0" fontId="2" fillId="14" borderId="1" xfId="0" applyFont="1" applyFill="1" applyBorder="1" applyAlignment="1">
      <alignment horizontal="left" vertical="top" wrapText="1"/>
    </xf>
    <xf numFmtId="164" fontId="11" fillId="11" borderId="1" xfId="0" applyNumberFormat="1" applyFont="1" applyFill="1" applyBorder="1" applyAlignment="1">
      <alignment horizontal="left" vertical="top"/>
    </xf>
    <xf numFmtId="14" fontId="7" fillId="9" borderId="1" xfId="0" applyNumberFormat="1" applyFont="1" applyFill="1" applyBorder="1" applyAlignment="1">
      <alignment horizontal="center"/>
    </xf>
    <xf numFmtId="14" fontId="2" fillId="10" borderId="0" xfId="0" applyNumberFormat="1" applyFont="1" applyFill="1" applyBorder="1" applyAlignment="1">
      <alignment horizontal="left" vertical="top"/>
    </xf>
    <xf numFmtId="14" fontId="2" fillId="0" borderId="0" xfId="0" applyNumberFormat="1"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1" fillId="0" borderId="0" xfId="0" applyFont="1"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lignment horizontal="left" vertical="top"/>
    </xf>
    <xf numFmtId="0" fontId="1" fillId="0" borderId="0" xfId="0" applyFont="1" applyFill="1" applyBorder="1" applyAlignment="1">
      <alignment horizontal="left" vertical="top"/>
    </xf>
    <xf numFmtId="0" fontId="7" fillId="0" borderId="0" xfId="0" applyFont="1" applyFill="1" applyBorder="1" applyAlignment="1">
      <alignment horizontal="left"/>
    </xf>
    <xf numFmtId="0" fontId="2" fillId="2" borderId="1" xfId="0" applyFont="1" applyFill="1" applyBorder="1" applyAlignment="1">
      <alignment horizontal="left" vertical="top" wrapText="1"/>
    </xf>
    <xf numFmtId="0" fontId="19" fillId="7" borderId="1" xfId="1" applyFont="1" applyFill="1" applyBorder="1" applyAlignment="1">
      <alignment horizontal="left" vertical="top" wrapText="1"/>
    </xf>
    <xf numFmtId="0" fontId="3" fillId="7" borderId="0" xfId="0" applyFont="1" applyFill="1" applyBorder="1" applyAlignment="1">
      <alignment horizontal="left" vertical="top"/>
    </xf>
    <xf numFmtId="0" fontId="14" fillId="7" borderId="0" xfId="0" applyFont="1" applyFill="1" applyBorder="1" applyAlignment="1">
      <alignment horizontal="left" vertical="top"/>
    </xf>
    <xf numFmtId="0" fontId="1" fillId="7" borderId="0" xfId="0" applyFont="1" applyFill="1" applyBorder="1" applyAlignment="1">
      <alignment horizontal="left" vertical="top" wrapText="1"/>
    </xf>
    <xf numFmtId="0" fontId="19" fillId="11" borderId="1" xfId="1" applyFont="1" applyFill="1" applyBorder="1" applyAlignment="1">
      <alignment horizontal="left" vertical="top" wrapText="1"/>
    </xf>
    <xf numFmtId="0" fontId="3" fillId="11" borderId="0" xfId="0" applyFont="1" applyFill="1" applyBorder="1" applyAlignment="1">
      <alignment horizontal="left" vertical="top"/>
    </xf>
    <xf numFmtId="0" fontId="6" fillId="11" borderId="1" xfId="1" applyFont="1" applyFill="1" applyBorder="1" applyAlignment="1">
      <alignment horizontal="left" vertical="top" wrapText="1"/>
    </xf>
    <xf numFmtId="0" fontId="3" fillId="12" borderId="0" xfId="0" applyFont="1" applyFill="1" applyBorder="1" applyAlignment="1">
      <alignment horizontal="left" vertical="top"/>
    </xf>
    <xf numFmtId="0" fontId="14" fillId="12" borderId="0" xfId="0" applyFont="1" applyFill="1" applyBorder="1" applyAlignment="1">
      <alignment horizontal="left" vertical="top"/>
    </xf>
    <xf numFmtId="0" fontId="19" fillId="12" borderId="1" xfId="1" applyFont="1" applyFill="1" applyBorder="1" applyAlignment="1">
      <alignment horizontal="left" vertical="top" wrapText="1"/>
    </xf>
    <xf numFmtId="0" fontId="3" fillId="12" borderId="1" xfId="0" applyFont="1" applyFill="1" applyBorder="1" applyAlignment="1">
      <alignment horizontal="left" vertical="top"/>
    </xf>
    <xf numFmtId="0" fontId="2" fillId="0" borderId="1" xfId="0" applyFont="1" applyFill="1" applyBorder="1" applyAlignment="1">
      <alignment horizontal="left" vertical="top"/>
    </xf>
    <xf numFmtId="0" fontId="3" fillId="13" borderId="0" xfId="0" applyFont="1" applyFill="1" applyBorder="1" applyAlignment="1">
      <alignment horizontal="left" vertical="top"/>
    </xf>
    <xf numFmtId="0" fontId="3" fillId="14" borderId="0" xfId="0" applyFont="1" applyFill="1" applyBorder="1" applyAlignment="1">
      <alignment horizontal="left" vertical="top"/>
    </xf>
    <xf numFmtId="0" fontId="12"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1" xfId="0" applyFont="1" applyFill="1" applyBorder="1" applyAlignment="1">
      <alignment horizontal="left" vertical="top"/>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xf>
    <xf numFmtId="164" fontId="1"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14" fontId="1" fillId="0" borderId="1" xfId="0" applyNumberFormat="1" applyFont="1" applyFill="1" applyBorder="1" applyAlignment="1">
      <alignment horizontal="left" vertical="top" wrapText="1"/>
    </xf>
    <xf numFmtId="164"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164" fontId="12" fillId="0" borderId="1" xfId="0" applyNumberFormat="1" applyFont="1" applyBorder="1" applyAlignment="1">
      <alignment horizontal="left" vertical="top"/>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xf>
    <xf numFmtId="164" fontId="11" fillId="0" borderId="1" xfId="0" applyNumberFormat="1" applyFont="1" applyFill="1" applyBorder="1" applyAlignment="1">
      <alignment horizontal="left" vertical="top" wrapText="1"/>
    </xf>
    <xf numFmtId="0" fontId="11" fillId="0" borderId="1" xfId="0" applyFont="1" applyFill="1" applyBorder="1" applyAlignment="1">
      <alignment horizontal="left" vertical="top"/>
    </xf>
    <xf numFmtId="0" fontId="2" fillId="9" borderId="1" xfId="0" applyFont="1" applyFill="1" applyBorder="1" applyAlignment="1">
      <alignment horizontal="left" vertical="top" wrapText="1"/>
    </xf>
    <xf numFmtId="0" fontId="19" fillId="9" borderId="1" xfId="1" applyFont="1" applyFill="1" applyBorder="1" applyAlignment="1">
      <alignment horizontal="left" vertical="top" wrapText="1"/>
    </xf>
    <xf numFmtId="164" fontId="11" fillId="12" borderId="1" xfId="0" applyNumberFormat="1" applyFont="1" applyFill="1" applyBorder="1" applyAlignment="1">
      <alignment horizontal="left" vertical="top" wrapText="1"/>
    </xf>
    <xf numFmtId="14" fontId="11" fillId="12" borderId="1" xfId="0" applyNumberFormat="1" applyFont="1" applyFill="1" applyBorder="1" applyAlignment="1">
      <alignment horizontal="left" vertical="top" wrapText="1"/>
    </xf>
    <xf numFmtId="0" fontId="11" fillId="12" borderId="1" xfId="0" applyFont="1" applyFill="1" applyBorder="1" applyAlignment="1">
      <alignment horizontal="left" vertical="top"/>
    </xf>
    <xf numFmtId="14" fontId="7" fillId="3" borderId="2" xfId="0" applyNumberFormat="1" applyFont="1" applyFill="1" applyBorder="1" applyAlignment="1">
      <alignment horizontal="center"/>
    </xf>
    <xf numFmtId="14" fontId="7" fillId="3" borderId="3" xfId="0" applyNumberFormat="1" applyFont="1" applyFill="1" applyBorder="1" applyAlignment="1">
      <alignment horizontal="center"/>
    </xf>
    <xf numFmtId="14" fontId="7" fillId="3" borderId="4" xfId="0" applyNumberFormat="1" applyFont="1" applyFill="1" applyBorder="1" applyAlignment="1">
      <alignment horizontal="center"/>
    </xf>
    <xf numFmtId="14" fontId="7" fillId="9" borderId="2" xfId="0" applyNumberFormat="1" applyFont="1" applyFill="1" applyBorder="1" applyAlignment="1">
      <alignment horizontal="center"/>
    </xf>
    <xf numFmtId="14" fontId="7" fillId="9" borderId="3" xfId="0" applyNumberFormat="1" applyFont="1" applyFill="1" applyBorder="1" applyAlignment="1">
      <alignment horizontal="center"/>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3F7FD"/>
      <color rgb="FF98F2FC"/>
      <color rgb="FF8F7090"/>
      <color rgb="FFE4B4D3"/>
      <color rgb="FFFF99CC"/>
      <color rgb="FFEAF9B5"/>
      <color rgb="FFFF33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ESA Consolidated Publication Slot Projections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'Pub Slot Requirements'!$A$3</c:f>
              <c:strCache>
                <c:ptCount val="1"/>
                <c:pt idx="0">
                  <c:v>Team 1 VOR MON</c:v>
                </c:pt>
              </c:strCache>
            </c:strRef>
          </c:tx>
          <c:spPr>
            <a:solidFill>
              <a:schemeClr val="accent1"/>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Requirements'!$B$3:$Q$3</c:f>
              <c:numCache>
                <c:formatCode>General</c:formatCode>
                <c:ptCount val="16"/>
              </c:numCache>
            </c:numRef>
          </c:val>
          <c:extLst>
            <c:ext xmlns:c16="http://schemas.microsoft.com/office/drawing/2014/chart" uri="{C3380CC4-5D6E-409C-BE32-E72D297353CC}">
              <c16:uniqueId val="{00000000-4A77-4F13-82DC-AAF464145A97}"/>
            </c:ext>
          </c:extLst>
        </c:ser>
        <c:ser>
          <c:idx val="1"/>
          <c:order val="1"/>
          <c:tx>
            <c:strRef>
              <c:f>'Pub Slot Requirements'!$A$4</c:f>
              <c:strCache>
                <c:ptCount val="1"/>
                <c:pt idx="0">
                  <c:v>Team 2 NEC ACR</c:v>
                </c:pt>
              </c:strCache>
            </c:strRef>
          </c:tx>
          <c:spPr>
            <a:solidFill>
              <a:schemeClr val="accent2"/>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Requirements'!$B$4:$Q$4</c:f>
              <c:numCache>
                <c:formatCode>General</c:formatCode>
                <c:ptCount val="16"/>
                <c:pt idx="4">
                  <c:v>18</c:v>
                </c:pt>
                <c:pt idx="5">
                  <c:v>33</c:v>
                </c:pt>
                <c:pt idx="6">
                  <c:v>2</c:v>
                </c:pt>
              </c:numCache>
            </c:numRef>
          </c:val>
          <c:extLst>
            <c:ext xmlns:c16="http://schemas.microsoft.com/office/drawing/2014/chart" uri="{C3380CC4-5D6E-409C-BE32-E72D297353CC}">
              <c16:uniqueId val="{00000001-4A77-4F13-82DC-AAF464145A97}"/>
            </c:ext>
          </c:extLst>
        </c:ser>
        <c:ser>
          <c:idx val="2"/>
          <c:order val="2"/>
          <c:tx>
            <c:strRef>
              <c:f>'Pub Slot Requirements'!$A$5</c:f>
              <c:strCache>
                <c:ptCount val="1"/>
                <c:pt idx="0">
                  <c:v>Team 2 VOR MON</c:v>
                </c:pt>
              </c:strCache>
            </c:strRef>
          </c:tx>
          <c:spPr>
            <a:solidFill>
              <a:schemeClr val="accent3"/>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Requirements'!$B$5:$Q$5</c:f>
              <c:numCache>
                <c:formatCode>General</c:formatCode>
                <c:ptCount val="16"/>
                <c:pt idx="2">
                  <c:v>40</c:v>
                </c:pt>
                <c:pt idx="3">
                  <c:v>44</c:v>
                </c:pt>
                <c:pt idx="6">
                  <c:v>9</c:v>
                </c:pt>
                <c:pt idx="7">
                  <c:v>17</c:v>
                </c:pt>
                <c:pt idx="8">
                  <c:v>36</c:v>
                </c:pt>
                <c:pt idx="9">
                  <c:v>5</c:v>
                </c:pt>
                <c:pt idx="10">
                  <c:v>11</c:v>
                </c:pt>
              </c:numCache>
            </c:numRef>
          </c:val>
          <c:extLst>
            <c:ext xmlns:c16="http://schemas.microsoft.com/office/drawing/2014/chart" uri="{C3380CC4-5D6E-409C-BE32-E72D297353CC}">
              <c16:uniqueId val="{00000002-4A77-4F13-82DC-AAF464145A97}"/>
            </c:ext>
          </c:extLst>
        </c:ser>
        <c:ser>
          <c:idx val="3"/>
          <c:order val="3"/>
          <c:tx>
            <c:strRef>
              <c:f>'Pub Slot Requirements'!$A$6</c:f>
              <c:strCache>
                <c:ptCount val="1"/>
                <c:pt idx="0">
                  <c:v>Team 2 MASSPORT</c:v>
                </c:pt>
              </c:strCache>
            </c:strRef>
          </c:tx>
          <c:spPr>
            <a:solidFill>
              <a:schemeClr val="accent4"/>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Requirements'!$B$6:$Q$6</c:f>
              <c:numCache>
                <c:formatCode>General</c:formatCode>
                <c:ptCount val="16"/>
                <c:pt idx="1">
                  <c:v>1</c:v>
                </c:pt>
                <c:pt idx="3">
                  <c:v>11</c:v>
                </c:pt>
              </c:numCache>
            </c:numRef>
          </c:val>
          <c:extLst>
            <c:ext xmlns:c16="http://schemas.microsoft.com/office/drawing/2014/chart" uri="{C3380CC4-5D6E-409C-BE32-E72D297353CC}">
              <c16:uniqueId val="{00000003-4A77-4F13-82DC-AAF464145A97}"/>
            </c:ext>
          </c:extLst>
        </c:ser>
        <c:ser>
          <c:idx val="4"/>
          <c:order val="4"/>
          <c:tx>
            <c:strRef>
              <c:f>'Pub Slot Requirements'!$A$7</c:f>
              <c:strCache>
                <c:ptCount val="1"/>
                <c:pt idx="0">
                  <c:v>Team 3 VOR MON</c:v>
                </c:pt>
              </c:strCache>
            </c:strRef>
          </c:tx>
          <c:spPr>
            <a:solidFill>
              <a:schemeClr val="accent5"/>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Requirements'!$B$7:$Q$7</c:f>
              <c:numCache>
                <c:formatCode>General</c:formatCode>
                <c:ptCount val="16"/>
                <c:pt idx="2">
                  <c:v>9</c:v>
                </c:pt>
                <c:pt idx="3">
                  <c:v>12</c:v>
                </c:pt>
              </c:numCache>
            </c:numRef>
          </c:val>
          <c:extLst>
            <c:ext xmlns:c16="http://schemas.microsoft.com/office/drawing/2014/chart" uri="{C3380CC4-5D6E-409C-BE32-E72D297353CC}">
              <c16:uniqueId val="{00000004-4A77-4F13-82DC-AAF464145A97}"/>
            </c:ext>
          </c:extLst>
        </c:ser>
        <c:ser>
          <c:idx val="5"/>
          <c:order val="5"/>
          <c:tx>
            <c:strRef>
              <c:f>'Pub Slot Requirements'!$A$8</c:f>
              <c:strCache>
                <c:ptCount val="1"/>
                <c:pt idx="0">
                  <c:v>Florida Metroplex</c:v>
                </c:pt>
              </c:strCache>
            </c:strRef>
          </c:tx>
          <c:spPr>
            <a:solidFill>
              <a:schemeClr val="accent6"/>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Requirements'!$B$8:$Q$8</c:f>
              <c:numCache>
                <c:formatCode>General</c:formatCode>
                <c:ptCount val="16"/>
                <c:pt idx="2">
                  <c:v>30</c:v>
                </c:pt>
              </c:numCache>
            </c:numRef>
          </c:val>
          <c:extLst>
            <c:ext xmlns:c16="http://schemas.microsoft.com/office/drawing/2014/chart" uri="{C3380CC4-5D6E-409C-BE32-E72D297353CC}">
              <c16:uniqueId val="{00000005-4A77-4F13-82DC-AAF464145A97}"/>
            </c:ext>
          </c:extLst>
        </c:ser>
        <c:ser>
          <c:idx val="6"/>
          <c:order val="6"/>
          <c:tx>
            <c:strRef>
              <c:f>'Pub Slot Requirements'!$A$9</c:f>
              <c:strCache>
                <c:ptCount val="1"/>
                <c:pt idx="0">
                  <c:v>Other</c:v>
                </c:pt>
              </c:strCache>
            </c:strRef>
          </c:tx>
          <c:spPr>
            <a:solidFill>
              <a:schemeClr val="accent1">
                <a:lumMod val="60000"/>
              </a:schemeClr>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Requirements'!$B$9:$Q$9</c:f>
              <c:numCache>
                <c:formatCode>General</c:formatCode>
                <c:ptCount val="16"/>
              </c:numCache>
            </c:numRef>
          </c:val>
          <c:extLst>
            <c:ext xmlns:c16="http://schemas.microsoft.com/office/drawing/2014/chart" uri="{C3380CC4-5D6E-409C-BE32-E72D297353CC}">
              <c16:uniqueId val="{00000006-4A77-4F13-82DC-AAF464145A97}"/>
            </c:ext>
          </c:extLst>
        </c:ser>
        <c:ser>
          <c:idx val="7"/>
          <c:order val="7"/>
          <c:tx>
            <c:strRef>
              <c:f>'Pub Slot Requirements'!$A$10</c:f>
              <c:strCache>
                <c:ptCount val="1"/>
                <c:pt idx="0">
                  <c:v>IAPs</c:v>
                </c:pt>
              </c:strCache>
            </c:strRef>
          </c:tx>
          <c:spPr>
            <a:solidFill>
              <a:schemeClr val="accent2">
                <a:lumMod val="60000"/>
              </a:schemeClr>
            </a:solidFill>
            <a:ln>
              <a:noFill/>
            </a:ln>
            <a:effectLst/>
          </c:spPr>
          <c:invertIfNegative val="0"/>
          <c:cat>
            <c:numRef>
              <c:f>'Pub Slot Requirements'!$B$2:$Q$2</c:f>
              <c:numCache>
                <c:formatCode>m/d/yyyy</c:formatCode>
                <c:ptCount val="16"/>
                <c:pt idx="0">
                  <c:v>44588</c:v>
                </c:pt>
                <c:pt idx="1">
                  <c:v>44644</c:v>
                </c:pt>
                <c:pt idx="2">
                  <c:v>44700</c:v>
                </c:pt>
                <c:pt idx="3">
                  <c:v>44756</c:v>
                </c:pt>
                <c:pt idx="4">
                  <c:v>44812</c:v>
                </c:pt>
                <c:pt idx="5">
                  <c:v>44872</c:v>
                </c:pt>
                <c:pt idx="6">
                  <c:v>44924</c:v>
                </c:pt>
                <c:pt idx="7">
                  <c:v>44980</c:v>
                </c:pt>
                <c:pt idx="8">
                  <c:v>45036</c:v>
                </c:pt>
                <c:pt idx="9">
                  <c:v>45092</c:v>
                </c:pt>
                <c:pt idx="10">
                  <c:v>45148</c:v>
                </c:pt>
                <c:pt idx="11">
                  <c:v>45204</c:v>
                </c:pt>
                <c:pt idx="12">
                  <c:v>45260</c:v>
                </c:pt>
                <c:pt idx="13">
                  <c:v>45316</c:v>
                </c:pt>
                <c:pt idx="14">
                  <c:v>45372</c:v>
                </c:pt>
                <c:pt idx="15">
                  <c:v>45428</c:v>
                </c:pt>
              </c:numCache>
            </c:numRef>
          </c:cat>
          <c:val>
            <c:numRef>
              <c:f>'Pub Slot Requirements'!$B$10:$Q$10</c:f>
              <c:numCache>
                <c:formatCode>General</c:formatCode>
                <c:ptCount val="16"/>
              </c:numCache>
            </c:numRef>
          </c:val>
          <c:extLst>
            <c:ext xmlns:c16="http://schemas.microsoft.com/office/drawing/2014/chart" uri="{C3380CC4-5D6E-409C-BE32-E72D297353CC}">
              <c16:uniqueId val="{00000007-4A77-4F13-82DC-AAF464145A97}"/>
            </c:ext>
          </c:extLst>
        </c:ser>
        <c:dLbls>
          <c:showLegendKey val="0"/>
          <c:showVal val="0"/>
          <c:showCatName val="0"/>
          <c:showSerName val="0"/>
          <c:showPercent val="0"/>
          <c:showBubbleSize val="0"/>
        </c:dLbls>
        <c:gapWidth val="150"/>
        <c:overlap val="100"/>
        <c:axId val="1431518575"/>
        <c:axId val="1431516495"/>
      </c:barChart>
      <c:catAx>
        <c:axId val="1431518575"/>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516495"/>
        <c:crosses val="autoZero"/>
        <c:auto val="0"/>
        <c:lblAlgn val="ctr"/>
        <c:lblOffset val="100"/>
        <c:noMultiLvlLbl val="0"/>
      </c:catAx>
      <c:valAx>
        <c:axId val="1431516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518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962025</xdr:colOff>
      <xdr:row>11</xdr:row>
      <xdr:rowOff>138112</xdr:rowOff>
    </xdr:from>
    <xdr:to>
      <xdr:col>17</xdr:col>
      <xdr:colOff>152400</xdr:colOff>
      <xdr:row>26</xdr:row>
      <xdr:rowOff>23812</xdr:rowOff>
    </xdr:to>
    <xdr:graphicFrame macro="">
      <xdr:nvGraphicFramePr>
        <xdr:cNvPr id="4" name="Chart 3">
          <a:extLst>
            <a:ext uri="{FF2B5EF4-FFF2-40B4-BE49-F238E27FC236}">
              <a16:creationId xmlns:a16="http://schemas.microsoft.com/office/drawing/2014/main" id="{008BCB37-45A9-4FB5-A78F-1A4FB8B089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1181100</xdr:colOff>
      <xdr:row>13</xdr:row>
      <xdr:rowOff>114300</xdr:rowOff>
    </xdr:from>
    <xdr:ext cx="327654" cy="264560"/>
    <xdr:sp macro="" textlink="">
      <xdr:nvSpPr>
        <xdr:cNvPr id="3" name="TextBox 2">
          <a:extLst>
            <a:ext uri="{FF2B5EF4-FFF2-40B4-BE49-F238E27FC236}">
              <a16:creationId xmlns:a16="http://schemas.microsoft.com/office/drawing/2014/main" id="{BDF78131-F5C0-4D25-813A-14670D971BCA}"/>
            </a:ext>
          </a:extLst>
        </xdr:cNvPr>
        <xdr:cNvSpPr txBox="1"/>
      </xdr:nvSpPr>
      <xdr:spPr>
        <a:xfrm>
          <a:off x="1181100" y="2590800"/>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b="1">
              <a:solidFill>
                <a:srgbClr val="FF0000"/>
              </a:solidFill>
            </a:rPr>
            <a:t>75</a:t>
          </a:r>
        </a:p>
      </xdr:txBody>
    </xdr:sp>
    <xdr:clientData/>
  </xdr:oneCellAnchor>
  <xdr:twoCellAnchor>
    <xdr:from>
      <xdr:col>0</xdr:col>
      <xdr:colOff>1171575</xdr:colOff>
      <xdr:row>14</xdr:row>
      <xdr:rowOff>133350</xdr:rowOff>
    </xdr:from>
    <xdr:to>
      <xdr:col>17</xdr:col>
      <xdr:colOff>95250</xdr:colOff>
      <xdr:row>14</xdr:row>
      <xdr:rowOff>133350</xdr:rowOff>
    </xdr:to>
    <xdr:cxnSp macro="">
      <xdr:nvCxnSpPr>
        <xdr:cNvPr id="7" name="Straight Connector 6">
          <a:extLst>
            <a:ext uri="{FF2B5EF4-FFF2-40B4-BE49-F238E27FC236}">
              <a16:creationId xmlns:a16="http://schemas.microsoft.com/office/drawing/2014/main" id="{EDAC9182-0FCA-45A8-829E-2479B6CA47D7}"/>
            </a:ext>
          </a:extLst>
        </xdr:cNvPr>
        <xdr:cNvCxnSpPr/>
      </xdr:nvCxnSpPr>
      <xdr:spPr>
        <a:xfrm>
          <a:off x="1171575" y="2800350"/>
          <a:ext cx="1186815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xdr:colOff>
      <xdr:row>96</xdr:row>
      <xdr:rowOff>42863</xdr:rowOff>
    </xdr:from>
    <xdr:to>
      <xdr:col>1</xdr:col>
      <xdr:colOff>6262687</xdr:colOff>
      <xdr:row>96</xdr:row>
      <xdr:rowOff>290513</xdr:rowOff>
    </xdr:to>
    <xdr:pic>
      <xdr:nvPicPr>
        <xdr:cNvPr id="2" name="Picture 1">
          <a:extLst>
            <a:ext uri="{FF2B5EF4-FFF2-40B4-BE49-F238E27FC236}">
              <a16:creationId xmlns:a16="http://schemas.microsoft.com/office/drawing/2014/main" id="{A26F1B70-7A44-4AE4-AEE0-81E6AB537B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462" y="24045863"/>
          <a:ext cx="62293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41275</xdr:colOff>
      <xdr:row>94</xdr:row>
      <xdr:rowOff>38100</xdr:rowOff>
    </xdr:from>
    <xdr:to>
      <xdr:col>1</xdr:col>
      <xdr:colOff>6267450</xdr:colOff>
      <xdr:row>94</xdr:row>
      <xdr:rowOff>906462</xdr:rowOff>
    </xdr:to>
    <xdr:pic>
      <xdr:nvPicPr>
        <xdr:cNvPr id="3" name="Picture 2">
          <a:extLst>
            <a:ext uri="{FF2B5EF4-FFF2-40B4-BE49-F238E27FC236}">
              <a16:creationId xmlns:a16="http://schemas.microsoft.com/office/drawing/2014/main" id="{A0AB972B-BD0D-449E-BEC8-B7159C70E3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3318788"/>
          <a:ext cx="6226175" cy="868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ederalregister.gov/documents/2021/04/13/2021-07529/establishment-amendment-and-revocation-of-air-traffic-service-ats-routes-northeast-united-states" TargetMode="External"/><Relationship Id="rId13" Type="http://schemas.openxmlformats.org/officeDocument/2006/relationships/hyperlink" Target="https://www.federalregister.gov/documents/2022/04/26/2022-08786/amendment-of-united-states-area-navigation-rnav-route-t-251-central-united-states" TargetMode="External"/><Relationship Id="rId18" Type="http://schemas.openxmlformats.org/officeDocument/2006/relationships/hyperlink" Target="https://www.federalregister.gov/documents/2022/05/12/2022-09923/amendment-of-vor-federal-airways-v-47-v-54-v-69-v-94-v-140-v-278-v-305-and-revocation-of-v-397" TargetMode="External"/><Relationship Id="rId26" Type="http://schemas.openxmlformats.org/officeDocument/2006/relationships/hyperlink" Target="https://www.federalregister.gov/documents/2022/05/17/2022-10031/amendment-and-removal-of-vor-federal-airways-southeastern-united-states" TargetMode="External"/><Relationship Id="rId3" Type="http://schemas.openxmlformats.org/officeDocument/2006/relationships/hyperlink" Target="https://www.regulations.gov/document?D=FAA-2020-0236-0002" TargetMode="External"/><Relationship Id="rId21" Type="http://schemas.openxmlformats.org/officeDocument/2006/relationships/hyperlink" Target="https://www.federalregister.gov/documents/2022/03/15/2022-05338/amendment-of-area-navigation-rnav-routes-southeastern-united-states" TargetMode="External"/><Relationship Id="rId7" Type="http://schemas.openxmlformats.org/officeDocument/2006/relationships/hyperlink" Target="https://www.federalregister.gov/documents/2021/08/30/2021-18486/amendment-of-area-navigation-rnav-route-q-29-northeastern-united-states" TargetMode="External"/><Relationship Id="rId12" Type="http://schemas.openxmlformats.org/officeDocument/2006/relationships/hyperlink" Target="https://www.federalregister.gov/documents/2021/07/26/2021-15778/amendment-of-air-traffic-service-ats-routes-northeast-united-states" TargetMode="External"/><Relationship Id="rId17" Type="http://schemas.openxmlformats.org/officeDocument/2006/relationships/hyperlink" Target="https://www.federalregister.gov/documents/2022/05/13/2022-10316/amendment-of-united-states-area-navigation-rnav-route-t-215-and-establishment-of-rnav-route-t-408" TargetMode="External"/><Relationship Id="rId25" Type="http://schemas.openxmlformats.org/officeDocument/2006/relationships/hyperlink" Target="https://www.federalregister.gov/documents/2022/04/27/2022-08893/amendment-and-removal-of-air-traffic-service-ats-routes-eastern-united-states" TargetMode="External"/><Relationship Id="rId2" Type="http://schemas.openxmlformats.org/officeDocument/2006/relationships/hyperlink" Target="https://www.regulations.gov/document?D=FAA-2020-0039-0002" TargetMode="External"/><Relationship Id="rId16" Type="http://schemas.openxmlformats.org/officeDocument/2006/relationships/hyperlink" Target="https://www.federalregister.gov/documents/2022/05/13/2022-10315/amendment-and-establishment-of-area-navigation-rnav-routes-eastern-united-states" TargetMode="External"/><Relationship Id="rId20" Type="http://schemas.openxmlformats.org/officeDocument/2006/relationships/hyperlink" Target="https://www.federalregister.gov/documents/2022/03/21/2022-05482/establishment-and-amendment-of-area-navigation-rnav-routes-eastern-united-states" TargetMode="External"/><Relationship Id="rId29" Type="http://schemas.openxmlformats.org/officeDocument/2006/relationships/hyperlink" Target="https://www.federalregister.gov/documents/2022/03/15/2022-05340/establishment-of-united-states-area-navigation-rnav-routes-south-and-central-united-states" TargetMode="External"/><Relationship Id="rId1" Type="http://schemas.openxmlformats.org/officeDocument/2006/relationships/hyperlink" Target="https://www.regulations.gov/document?D=FAA-2019-0661-0002" TargetMode="External"/><Relationship Id="rId6" Type="http://schemas.openxmlformats.org/officeDocument/2006/relationships/hyperlink" Target="https://www.federalregister.gov/documents/2021/07/26/2021-15776/establishment-of-area-navigation-rnav-route-q-437-northeastern-united-states" TargetMode="External"/><Relationship Id="rId11" Type="http://schemas.openxmlformats.org/officeDocument/2006/relationships/hyperlink" Target="https://www.federalregister.gov/documents/2021/09/22/2021-20294/amendment-and-removal-of-air-traffic-service-ats-routes-eastern-united-states" TargetMode="External"/><Relationship Id="rId24" Type="http://schemas.openxmlformats.org/officeDocument/2006/relationships/hyperlink" Target="https://www.federalregister.gov/documents/2022/06/28/2022-13583/amendment-and-removal-of-air-traffic-service-ats-routes-eastern-united-states" TargetMode="External"/><Relationship Id="rId32" Type="http://schemas.openxmlformats.org/officeDocument/2006/relationships/printerSettings" Target="../printerSettings/printerSettings1.bin"/><Relationship Id="rId5" Type="http://schemas.openxmlformats.org/officeDocument/2006/relationships/hyperlink" Target="https://www.federalregister.gov/documents/2020/12/14/2020-27337/amendment-and-revocation-of-air-traffic-service-ats-routes-in-the-vicinity-of-lebanon-nh" TargetMode="External"/><Relationship Id="rId15" Type="http://schemas.openxmlformats.org/officeDocument/2006/relationships/hyperlink" Target="https://www.federalregister.gov/documents/2022/04/27/2022-08894/amendment-and-establishment-of-area-navigation-rnav-routes-t-354-and-t-421-eastern-united-states" TargetMode="External"/><Relationship Id="rId23" Type="http://schemas.openxmlformats.org/officeDocument/2006/relationships/hyperlink" Target="https://www.federalregister.gov/documents/2022/05/06/2022-09440/amendment-and-removal-of-vor-federal-airways-v-18-v-115-v-222-v-241-v-245-v-311-v-321-v-325-v-333" TargetMode="External"/><Relationship Id="rId28" Type="http://schemas.openxmlformats.org/officeDocument/2006/relationships/hyperlink" Target="https://www.federalregister.gov/documents/2022/06/28/2022-13580/amendment-of-area-navigation-rnav-route-q-75-eastern-united-states" TargetMode="External"/><Relationship Id="rId10" Type="http://schemas.openxmlformats.org/officeDocument/2006/relationships/hyperlink" Target="https://www.federalregister.gov/documents/2021/07/26/2021-15777/establishment-and-amendment-of-area-navigation-routes-northeast-corridor-atlantic-coast-routes" TargetMode="External"/><Relationship Id="rId19" Type="http://schemas.openxmlformats.org/officeDocument/2006/relationships/hyperlink" Target="https://www.federalregister.gov/documents/2022/06/30/2022-13880/amendment-of-vor-federal-airway-v-175-in-the-vicinity-of-malden-mo" TargetMode="External"/><Relationship Id="rId31" Type="http://schemas.openxmlformats.org/officeDocument/2006/relationships/hyperlink" Target="https://www.federalregister.gov/documents/2022/06/01/2022-11552/proposed-establishment-and-amendment-of-area-navigation-routes-northeastern-united-states" TargetMode="External"/><Relationship Id="rId4" Type="http://schemas.openxmlformats.org/officeDocument/2006/relationships/hyperlink" Target="https://www.regulations.gov/document?D=FAA-2020-0187-0003" TargetMode="External"/><Relationship Id="rId9" Type="http://schemas.openxmlformats.org/officeDocument/2006/relationships/hyperlink" Target="https://www.federalregister.gov/documents/2021/08/03/2021-16432/amendment-of-area-navigation-rnav-route-q-34-northeastern-united-states" TargetMode="External"/><Relationship Id="rId14" Type="http://schemas.openxmlformats.org/officeDocument/2006/relationships/hyperlink" Target="https://www.federalregister.gov/documents/2022/03/15/2022-05340/establishment-of-united-states-area-navigation-rnav-routes-south-and-central-united-states" TargetMode="External"/><Relationship Id="rId22" Type="http://schemas.openxmlformats.org/officeDocument/2006/relationships/hyperlink" Target="https://www.federalregister.gov/documents/2022/05/06/2022-09439/amendment-of-vor-federal-airways-v-7-v-9-and-v-11-eastern-united-states" TargetMode="External"/><Relationship Id="rId27" Type="http://schemas.openxmlformats.org/officeDocument/2006/relationships/hyperlink" Target="https://www.federalregister.gov/documents/2022/06/28/2022-13579/amendment-and-removal-of-air-traffic-service-ats-routes-eastern-united-states" TargetMode="External"/><Relationship Id="rId30" Type="http://schemas.openxmlformats.org/officeDocument/2006/relationships/hyperlink" Target="https://www.federalregister.gov/documents/2022/05/31/2022-11502/proposed-amendment-and-removal-of-vor-federal-airways-in-the-eastern-united-sta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aa.gov/air_traffic/flight_info/aeronav/aero_data/NASR_Subscription/" TargetMode="External"/><Relationship Id="rId7" Type="http://schemas.openxmlformats.org/officeDocument/2006/relationships/hyperlink" Target="http://aerochart.faa.gov/index.asp?xml=enroute/chartlist_controller" TargetMode="External"/><Relationship Id="rId2" Type="http://schemas.openxmlformats.org/officeDocument/2006/relationships/hyperlink" Target="https://www.faa.gov/air_traffic/flight_info/aeronav/digital_products/dtpp/search/advanced/" TargetMode="External"/><Relationship Id="rId1" Type="http://schemas.openxmlformats.org/officeDocument/2006/relationships/hyperlink" Target="https://www.faa.gov/air_traffic/flight_info/aeronav/digital_products/ifr/" TargetMode="External"/><Relationship Id="rId6" Type="http://schemas.openxmlformats.org/officeDocument/2006/relationships/hyperlink" Target="https://www.regulations.gov/" TargetMode="External"/><Relationship Id="rId5" Type="http://schemas.openxmlformats.org/officeDocument/2006/relationships/hyperlink" Target="https://www.regulations.gov/" TargetMode="External"/><Relationship Id="rId4" Type="http://schemas.openxmlformats.org/officeDocument/2006/relationships/hyperlink" Target="https://www.regulations.gov/"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U135"/>
  <sheetViews>
    <sheetView tabSelected="1" showRuler="0" view="pageLayout" topLeftCell="A24" zoomScale="90" zoomScaleNormal="100" zoomScaleSheetLayoutView="120" zoomScalePageLayoutView="90" workbookViewId="0">
      <selection activeCell="E39" sqref="E39"/>
    </sheetView>
  </sheetViews>
  <sheetFormatPr defaultColWidth="9.28515625" defaultRowHeight="15.75" x14ac:dyDescent="0.25"/>
  <cols>
    <col min="1" max="1" width="13.140625" style="101" customWidth="1"/>
    <col min="2" max="2" width="13.140625" style="72" hidden="1" customWidth="1"/>
    <col min="3" max="3" width="13.140625" style="140" customWidth="1"/>
    <col min="4" max="4" width="33.42578125" style="157" customWidth="1"/>
    <col min="5" max="5" width="102" style="157" customWidth="1"/>
    <col min="6" max="6" width="14.5703125" style="158" customWidth="1"/>
    <col min="7" max="7" width="14.5703125" style="115" hidden="1" customWidth="1"/>
    <col min="8" max="8" width="32" style="72" customWidth="1"/>
    <col min="9" max="9" width="40.140625" style="121" customWidth="1"/>
    <col min="10" max="11" width="11.85546875" style="136" customWidth="1"/>
    <col min="12" max="12" width="18.28515625" style="136" customWidth="1"/>
    <col min="13" max="13" width="21" style="136" customWidth="1"/>
    <col min="14" max="14" width="27.5703125" style="136" bestFit="1" customWidth="1"/>
    <col min="15" max="15" width="33.5703125" style="136" bestFit="1" customWidth="1"/>
    <col min="16" max="16" width="16.28515625" style="136" bestFit="1" customWidth="1"/>
    <col min="17" max="17" width="17.7109375" style="136" customWidth="1"/>
    <col min="18" max="73" width="9.28515625" style="136"/>
    <col min="74" max="16384" width="9.28515625" style="115"/>
  </cols>
  <sheetData>
    <row r="1" spans="1:17" ht="17.25" customHeight="1" x14ac:dyDescent="0.25">
      <c r="A1" s="100" t="s">
        <v>35</v>
      </c>
      <c r="B1" s="69" t="s">
        <v>821</v>
      </c>
      <c r="C1" s="69" t="s">
        <v>113</v>
      </c>
      <c r="D1" s="69" t="s">
        <v>0</v>
      </c>
      <c r="E1" s="69" t="s">
        <v>6</v>
      </c>
      <c r="F1" s="142" t="s">
        <v>1</v>
      </c>
      <c r="G1" s="142" t="s">
        <v>42</v>
      </c>
      <c r="H1" s="69" t="s">
        <v>231</v>
      </c>
      <c r="I1" s="116" t="s">
        <v>219</v>
      </c>
      <c r="J1" s="117">
        <v>8260.43</v>
      </c>
      <c r="K1" s="117" t="s">
        <v>698</v>
      </c>
      <c r="L1" s="117" t="s">
        <v>191</v>
      </c>
      <c r="M1" s="136" t="s">
        <v>228</v>
      </c>
      <c r="N1" s="136" t="s">
        <v>229</v>
      </c>
      <c r="O1" s="136" t="s">
        <v>230</v>
      </c>
      <c r="P1" s="136" t="s">
        <v>703</v>
      </c>
      <c r="Q1" s="136" t="s">
        <v>709</v>
      </c>
    </row>
    <row r="2" spans="1:17" s="144" customFormat="1" ht="49.5" customHeight="1" x14ac:dyDescent="0.25">
      <c r="A2" s="70">
        <v>44756</v>
      </c>
      <c r="B2" s="71"/>
      <c r="C2" s="70" t="s">
        <v>343</v>
      </c>
      <c r="D2" s="71" t="s">
        <v>708</v>
      </c>
      <c r="E2" s="57" t="s">
        <v>753</v>
      </c>
      <c r="F2" s="143" t="s">
        <v>812</v>
      </c>
      <c r="G2" s="57"/>
      <c r="H2" s="71" t="s">
        <v>687</v>
      </c>
      <c r="I2" s="118" t="s">
        <v>160</v>
      </c>
      <c r="L2" s="144" t="s">
        <v>192</v>
      </c>
    </row>
    <row r="3" spans="1:17" s="144" customFormat="1" ht="31.5" x14ac:dyDescent="0.25">
      <c r="A3" s="70">
        <v>44756</v>
      </c>
      <c r="B3" s="50"/>
      <c r="C3" s="70" t="s">
        <v>343</v>
      </c>
      <c r="D3" s="57" t="s">
        <v>780</v>
      </c>
      <c r="E3" s="57" t="s">
        <v>754</v>
      </c>
      <c r="F3" s="143" t="s">
        <v>813</v>
      </c>
      <c r="G3" s="59"/>
      <c r="H3" s="71" t="s">
        <v>170</v>
      </c>
      <c r="I3" s="118" t="s">
        <v>160</v>
      </c>
      <c r="L3" s="144" t="s">
        <v>192</v>
      </c>
    </row>
    <row r="4" spans="1:17" s="145" customFormat="1" ht="18.75" customHeight="1" x14ac:dyDescent="0.25">
      <c r="A4" s="58">
        <v>44756</v>
      </c>
      <c r="B4" s="71"/>
      <c r="C4" s="70" t="s">
        <v>343</v>
      </c>
      <c r="D4" s="71" t="s">
        <v>233</v>
      </c>
      <c r="E4" s="57" t="s">
        <v>235</v>
      </c>
      <c r="F4" s="71"/>
      <c r="G4" s="59"/>
      <c r="H4" s="71" t="s">
        <v>717</v>
      </c>
      <c r="I4" s="118" t="s">
        <v>160</v>
      </c>
      <c r="J4" s="144"/>
      <c r="K4" s="144"/>
      <c r="L4" s="144"/>
    </row>
    <row r="5" spans="1:17" s="146" customFormat="1" ht="15.75" customHeight="1" x14ac:dyDescent="0.25">
      <c r="A5" s="58">
        <v>44756</v>
      </c>
      <c r="B5" s="71"/>
      <c r="C5" s="70" t="s">
        <v>343</v>
      </c>
      <c r="D5" s="71" t="s">
        <v>268</v>
      </c>
      <c r="E5" s="57" t="s">
        <v>741</v>
      </c>
      <c r="F5" s="71"/>
      <c r="G5" s="71"/>
      <c r="H5" s="71" t="s">
        <v>717</v>
      </c>
      <c r="I5" s="118" t="s">
        <v>160</v>
      </c>
    </row>
    <row r="6" spans="1:17" s="144" customFormat="1" ht="15.75" customHeight="1" x14ac:dyDescent="0.25">
      <c r="A6" s="58">
        <v>44756</v>
      </c>
      <c r="B6" s="71"/>
      <c r="C6" s="70" t="s">
        <v>343</v>
      </c>
      <c r="D6" s="71" t="s">
        <v>333</v>
      </c>
      <c r="E6" s="57" t="s">
        <v>755</v>
      </c>
      <c r="F6" s="71"/>
      <c r="G6" s="57"/>
      <c r="H6" s="71" t="s">
        <v>684</v>
      </c>
      <c r="I6" s="118" t="s">
        <v>160</v>
      </c>
      <c r="L6" s="144" t="s">
        <v>192</v>
      </c>
    </row>
    <row r="7" spans="1:17" s="144" customFormat="1" ht="30.75" customHeight="1" x14ac:dyDescent="0.25">
      <c r="A7" s="58">
        <v>44756</v>
      </c>
      <c r="B7" s="71"/>
      <c r="C7" s="70" t="s">
        <v>343</v>
      </c>
      <c r="D7" s="71" t="s">
        <v>175</v>
      </c>
      <c r="E7" s="57" t="s">
        <v>756</v>
      </c>
      <c r="F7" s="143" t="s">
        <v>814</v>
      </c>
      <c r="G7" s="57"/>
      <c r="H7" s="71" t="s">
        <v>688</v>
      </c>
      <c r="I7" s="118" t="s">
        <v>160</v>
      </c>
      <c r="L7" s="144" t="s">
        <v>192</v>
      </c>
    </row>
    <row r="8" spans="1:17" s="145" customFormat="1" x14ac:dyDescent="0.25">
      <c r="A8" s="58">
        <v>44756</v>
      </c>
      <c r="B8" s="71"/>
      <c r="C8" s="70" t="s">
        <v>343</v>
      </c>
      <c r="D8" s="71" t="s">
        <v>177</v>
      </c>
      <c r="E8" s="71" t="s">
        <v>176</v>
      </c>
      <c r="F8" s="71"/>
      <c r="G8" s="59"/>
      <c r="H8" s="71"/>
      <c r="I8" s="118" t="s">
        <v>160</v>
      </c>
      <c r="J8" s="144"/>
      <c r="K8" s="144"/>
      <c r="L8" s="144" t="s">
        <v>192</v>
      </c>
    </row>
    <row r="9" spans="1:17" s="144" customFormat="1" ht="15.75" customHeight="1" x14ac:dyDescent="0.25">
      <c r="A9" s="58">
        <v>44756</v>
      </c>
      <c r="B9" s="71"/>
      <c r="C9" s="70" t="s">
        <v>343</v>
      </c>
      <c r="D9" s="71" t="s">
        <v>713</v>
      </c>
      <c r="E9" s="71" t="s">
        <v>888</v>
      </c>
      <c r="F9" s="71"/>
      <c r="G9" s="57"/>
      <c r="H9" s="71"/>
      <c r="I9" s="118" t="s">
        <v>160</v>
      </c>
      <c r="L9" s="144" t="s">
        <v>192</v>
      </c>
    </row>
    <row r="10" spans="1:17" s="144" customFormat="1" ht="47.25" x14ac:dyDescent="0.25">
      <c r="A10" s="58">
        <v>44756</v>
      </c>
      <c r="B10" s="71"/>
      <c r="C10" s="70" t="s">
        <v>343</v>
      </c>
      <c r="D10" s="57" t="s">
        <v>771</v>
      </c>
      <c r="E10" s="57" t="s">
        <v>757</v>
      </c>
      <c r="F10" s="143" t="s">
        <v>811</v>
      </c>
      <c r="G10" s="57"/>
      <c r="H10" s="71" t="s">
        <v>699</v>
      </c>
      <c r="I10" s="118" t="s">
        <v>160</v>
      </c>
      <c r="L10" s="144" t="s">
        <v>192</v>
      </c>
    </row>
    <row r="11" spans="1:17" s="144" customFormat="1" ht="34.5" customHeight="1" x14ac:dyDescent="0.25">
      <c r="A11" s="58">
        <v>44756</v>
      </c>
      <c r="B11" s="71"/>
      <c r="C11" s="70" t="s">
        <v>343</v>
      </c>
      <c r="D11" s="57" t="s">
        <v>714</v>
      </c>
      <c r="E11" s="57" t="s">
        <v>728</v>
      </c>
      <c r="F11" s="71"/>
      <c r="G11" s="57"/>
      <c r="H11" s="71" t="s">
        <v>700</v>
      </c>
      <c r="I11" s="118" t="s">
        <v>160</v>
      </c>
      <c r="L11" s="144" t="s">
        <v>192</v>
      </c>
    </row>
    <row r="12" spans="1:17" s="144" customFormat="1" ht="15.75" customHeight="1" x14ac:dyDescent="0.25">
      <c r="A12" s="58">
        <v>44756</v>
      </c>
      <c r="B12" s="71"/>
      <c r="C12" s="70" t="s">
        <v>343</v>
      </c>
      <c r="D12" s="57" t="s">
        <v>772</v>
      </c>
      <c r="E12" s="57" t="s">
        <v>758</v>
      </c>
      <c r="F12" s="143" t="s">
        <v>815</v>
      </c>
      <c r="G12" s="57"/>
      <c r="H12" s="71" t="s">
        <v>699</v>
      </c>
      <c r="I12" s="118" t="s">
        <v>160</v>
      </c>
      <c r="L12" s="144" t="s">
        <v>192</v>
      </c>
    </row>
    <row r="13" spans="1:17" s="144" customFormat="1" ht="31.5" x14ac:dyDescent="0.25">
      <c r="A13" s="58">
        <v>44756</v>
      </c>
      <c r="B13" s="71"/>
      <c r="C13" s="70" t="s">
        <v>343</v>
      </c>
      <c r="D13" s="71" t="s">
        <v>117</v>
      </c>
      <c r="E13" s="71" t="s">
        <v>320</v>
      </c>
      <c r="F13" s="71"/>
      <c r="G13" s="57"/>
      <c r="H13" s="71" t="s">
        <v>700</v>
      </c>
      <c r="I13" s="118" t="s">
        <v>160</v>
      </c>
      <c r="L13" s="144" t="s">
        <v>192</v>
      </c>
    </row>
    <row r="14" spans="1:17" s="148" customFormat="1" ht="21" customHeight="1" x14ac:dyDescent="0.25">
      <c r="A14" s="74">
        <v>44756</v>
      </c>
      <c r="B14" s="73"/>
      <c r="C14" s="74" t="s">
        <v>171</v>
      </c>
      <c r="D14" s="73" t="s">
        <v>157</v>
      </c>
      <c r="E14" s="73" t="s">
        <v>760</v>
      </c>
      <c r="F14" s="147" t="s">
        <v>816</v>
      </c>
      <c r="G14" s="73"/>
      <c r="H14" s="124" t="s">
        <v>361</v>
      </c>
      <c r="I14" s="119" t="s">
        <v>161</v>
      </c>
      <c r="L14" s="148" t="s">
        <v>192</v>
      </c>
      <c r="N14" s="148" t="s">
        <v>232</v>
      </c>
    </row>
    <row r="15" spans="1:17" s="148" customFormat="1" ht="31.5" customHeight="1" x14ac:dyDescent="0.25">
      <c r="A15" s="74">
        <v>44756</v>
      </c>
      <c r="B15" s="73"/>
      <c r="C15" s="74" t="s">
        <v>171</v>
      </c>
      <c r="D15" s="73" t="s">
        <v>221</v>
      </c>
      <c r="E15" s="73" t="s">
        <v>762</v>
      </c>
      <c r="F15" s="147" t="s">
        <v>817</v>
      </c>
      <c r="G15" s="73"/>
      <c r="H15" s="124" t="s">
        <v>361</v>
      </c>
      <c r="I15" s="119" t="s">
        <v>161</v>
      </c>
      <c r="L15" s="148" t="s">
        <v>192</v>
      </c>
      <c r="N15" s="148" t="s">
        <v>232</v>
      </c>
    </row>
    <row r="16" spans="1:17" s="148" customFormat="1" ht="34.5" customHeight="1" x14ac:dyDescent="0.25">
      <c r="A16" s="99">
        <v>44756</v>
      </c>
      <c r="B16" s="94"/>
      <c r="C16" s="74" t="s">
        <v>171</v>
      </c>
      <c r="D16" s="73" t="s">
        <v>763</v>
      </c>
      <c r="E16" s="73" t="s">
        <v>764</v>
      </c>
      <c r="F16" s="147" t="s">
        <v>818</v>
      </c>
      <c r="G16" s="94"/>
      <c r="H16" s="124" t="s">
        <v>330</v>
      </c>
      <c r="I16" s="119" t="s">
        <v>161</v>
      </c>
      <c r="L16" s="148" t="s">
        <v>192</v>
      </c>
    </row>
    <row r="17" spans="1:12" s="148" customFormat="1" ht="16.5" customHeight="1" x14ac:dyDescent="0.25">
      <c r="A17" s="99">
        <v>44756</v>
      </c>
      <c r="B17" s="94"/>
      <c r="C17" s="74" t="s">
        <v>171</v>
      </c>
      <c r="D17" s="73" t="s">
        <v>765</v>
      </c>
      <c r="E17" s="73" t="s">
        <v>853</v>
      </c>
      <c r="F17" s="147" t="s">
        <v>819</v>
      </c>
      <c r="G17" s="94"/>
      <c r="H17" s="124" t="s">
        <v>331</v>
      </c>
      <c r="I17" s="119" t="s">
        <v>161</v>
      </c>
      <c r="L17" s="148" t="s">
        <v>192</v>
      </c>
    </row>
    <row r="18" spans="1:12" s="148" customFormat="1" ht="18" customHeight="1" x14ac:dyDescent="0.25">
      <c r="A18" s="99">
        <v>44756</v>
      </c>
      <c r="B18" s="94"/>
      <c r="C18" s="74" t="s">
        <v>723</v>
      </c>
      <c r="D18" s="73" t="s">
        <v>281</v>
      </c>
      <c r="E18" s="73" t="s">
        <v>280</v>
      </c>
      <c r="F18" s="149"/>
      <c r="G18" s="94"/>
      <c r="H18" s="124"/>
      <c r="I18" s="119" t="s">
        <v>161</v>
      </c>
    </row>
    <row r="19" spans="1:12" s="148" customFormat="1" ht="16.5" customHeight="1" x14ac:dyDescent="0.25">
      <c r="A19" s="74">
        <v>44756</v>
      </c>
      <c r="B19" s="73"/>
      <c r="C19" s="74" t="s">
        <v>171</v>
      </c>
      <c r="D19" s="73" t="s">
        <v>759</v>
      </c>
      <c r="E19" s="73" t="s">
        <v>820</v>
      </c>
      <c r="F19" s="73"/>
      <c r="G19" s="73"/>
      <c r="H19" s="124" t="s">
        <v>692</v>
      </c>
      <c r="I19" s="119" t="s">
        <v>161</v>
      </c>
    </row>
    <row r="20" spans="1:12" s="144" customFormat="1" ht="31.5" x14ac:dyDescent="0.25">
      <c r="A20" s="58">
        <v>44812</v>
      </c>
      <c r="B20" s="57"/>
      <c r="C20" s="70" t="s">
        <v>343</v>
      </c>
      <c r="D20" s="57" t="s">
        <v>866</v>
      </c>
      <c r="E20" s="57" t="s">
        <v>873</v>
      </c>
      <c r="F20" s="143" t="s">
        <v>869</v>
      </c>
      <c r="G20" s="71"/>
      <c r="H20" s="71" t="s">
        <v>236</v>
      </c>
      <c r="I20" s="118" t="s">
        <v>160</v>
      </c>
      <c r="L20" s="144" t="s">
        <v>192</v>
      </c>
    </row>
    <row r="21" spans="1:12" s="144" customFormat="1" ht="47.25" x14ac:dyDescent="0.25">
      <c r="A21" s="58">
        <v>44812</v>
      </c>
      <c r="B21" s="57"/>
      <c r="C21" s="70" t="s">
        <v>343</v>
      </c>
      <c r="D21" s="57" t="s">
        <v>867</v>
      </c>
      <c r="E21" s="57" t="s">
        <v>865</v>
      </c>
      <c r="F21" s="143" t="s">
        <v>870</v>
      </c>
      <c r="G21" s="71"/>
      <c r="H21" s="71" t="s">
        <v>239</v>
      </c>
      <c r="I21" s="118" t="s">
        <v>710</v>
      </c>
      <c r="L21" s="144" t="s">
        <v>192</v>
      </c>
    </row>
    <row r="22" spans="1:12" s="148" customFormat="1" ht="31.5" customHeight="1" x14ac:dyDescent="0.25">
      <c r="A22" s="99">
        <v>44812</v>
      </c>
      <c r="B22" s="94"/>
      <c r="C22" s="74" t="s">
        <v>171</v>
      </c>
      <c r="D22" s="73" t="s">
        <v>173</v>
      </c>
      <c r="E22" s="73" t="s">
        <v>766</v>
      </c>
      <c r="F22" s="147" t="s">
        <v>887</v>
      </c>
      <c r="G22" s="94"/>
      <c r="H22" s="124" t="s">
        <v>330</v>
      </c>
      <c r="I22" s="119" t="s">
        <v>161</v>
      </c>
      <c r="L22" s="148" t="s">
        <v>192</v>
      </c>
    </row>
    <row r="23" spans="1:12" s="148" customFormat="1" ht="31.5" x14ac:dyDescent="0.25">
      <c r="A23" s="131">
        <v>44868</v>
      </c>
      <c r="B23" s="94"/>
      <c r="C23" s="74" t="s">
        <v>171</v>
      </c>
      <c r="D23" s="73" t="s">
        <v>749</v>
      </c>
      <c r="E23" s="73" t="s">
        <v>747</v>
      </c>
      <c r="F23" s="147" t="s">
        <v>863</v>
      </c>
      <c r="G23" s="94"/>
      <c r="H23" s="124"/>
      <c r="I23" s="119" t="s">
        <v>161</v>
      </c>
    </row>
    <row r="24" spans="1:12" s="109" customFormat="1" ht="19.5" customHeight="1" x14ac:dyDescent="0.25">
      <c r="A24" s="107">
        <v>44812</v>
      </c>
      <c r="B24" s="108">
        <v>44084</v>
      </c>
      <c r="C24" s="95" t="s">
        <v>16</v>
      </c>
      <c r="D24" s="96" t="s">
        <v>37</v>
      </c>
      <c r="E24" s="96" t="s">
        <v>276</v>
      </c>
      <c r="F24" s="96"/>
      <c r="G24" s="108" t="s">
        <v>4</v>
      </c>
      <c r="H24" s="108" t="s">
        <v>277</v>
      </c>
      <c r="I24" s="109" t="s">
        <v>16</v>
      </c>
      <c r="J24" s="150"/>
      <c r="K24" s="150"/>
      <c r="L24" s="150"/>
    </row>
    <row r="25" spans="1:12" s="151" customFormat="1" ht="51" customHeight="1" x14ac:dyDescent="0.25">
      <c r="A25" s="107">
        <v>44812</v>
      </c>
      <c r="B25" s="108">
        <v>44084</v>
      </c>
      <c r="C25" s="95" t="s">
        <v>16</v>
      </c>
      <c r="D25" s="96" t="s">
        <v>352</v>
      </c>
      <c r="E25" s="108" t="s">
        <v>767</v>
      </c>
      <c r="F25" s="176" t="s">
        <v>871</v>
      </c>
      <c r="G25" s="108" t="s">
        <v>46</v>
      </c>
      <c r="H25" s="96" t="s">
        <v>768</v>
      </c>
      <c r="I25" s="109" t="s">
        <v>16</v>
      </c>
      <c r="J25" s="150"/>
      <c r="K25" s="150"/>
      <c r="L25" s="150" t="s">
        <v>192</v>
      </c>
    </row>
    <row r="26" spans="1:12" s="150" customFormat="1" ht="16.5" customHeight="1" x14ac:dyDescent="0.25">
      <c r="A26" s="103">
        <v>44812</v>
      </c>
      <c r="B26" s="95"/>
      <c r="C26" s="95" t="s">
        <v>686</v>
      </c>
      <c r="D26" s="96" t="s">
        <v>105</v>
      </c>
      <c r="E26" s="96" t="s">
        <v>685</v>
      </c>
      <c r="F26" s="152" t="s">
        <v>872</v>
      </c>
      <c r="G26" s="95"/>
      <c r="H26" s="96" t="s">
        <v>696</v>
      </c>
      <c r="I26" s="109" t="s">
        <v>16</v>
      </c>
    </row>
    <row r="27" spans="1:12" s="106" customFormat="1" ht="31.5" x14ac:dyDescent="0.25">
      <c r="A27" s="97">
        <v>44812</v>
      </c>
      <c r="B27" s="97">
        <v>44084</v>
      </c>
      <c r="C27" s="97" t="s">
        <v>163</v>
      </c>
      <c r="D27" s="97" t="s">
        <v>794</v>
      </c>
      <c r="E27" s="97" t="s">
        <v>857</v>
      </c>
      <c r="F27" s="97"/>
      <c r="G27" s="97" t="s">
        <v>4</v>
      </c>
      <c r="H27" s="97"/>
      <c r="I27" s="106" t="s">
        <v>828</v>
      </c>
      <c r="L27" s="106" t="s">
        <v>192</v>
      </c>
    </row>
    <row r="28" spans="1:12" s="150" customFormat="1" ht="16.5" customHeight="1" x14ac:dyDescent="0.25">
      <c r="A28" s="107">
        <v>44812</v>
      </c>
      <c r="B28" s="108">
        <v>44084</v>
      </c>
      <c r="C28" s="95" t="s">
        <v>16</v>
      </c>
      <c r="D28" s="96" t="s">
        <v>12</v>
      </c>
      <c r="E28" s="96" t="s">
        <v>877</v>
      </c>
      <c r="F28" s="96"/>
      <c r="G28" s="108"/>
      <c r="H28" s="108"/>
      <c r="I28" s="109" t="s">
        <v>16</v>
      </c>
      <c r="L28" s="150" t="s">
        <v>192</v>
      </c>
    </row>
    <row r="29" spans="1:12" s="106" customFormat="1" ht="31.5" x14ac:dyDescent="0.25">
      <c r="A29" s="97">
        <v>44868</v>
      </c>
      <c r="B29" s="97"/>
      <c r="C29" s="97" t="s">
        <v>163</v>
      </c>
      <c r="D29" s="97" t="s">
        <v>795</v>
      </c>
      <c r="E29" s="97" t="s">
        <v>796</v>
      </c>
      <c r="F29" s="97"/>
      <c r="G29" s="97"/>
      <c r="H29" s="97"/>
      <c r="I29" s="106" t="s">
        <v>828</v>
      </c>
    </row>
    <row r="30" spans="1:12" s="106" customFormat="1" ht="31.5" x14ac:dyDescent="0.25">
      <c r="A30" s="97">
        <v>44868</v>
      </c>
      <c r="B30" s="97"/>
      <c r="C30" s="97" t="s">
        <v>163</v>
      </c>
      <c r="D30" s="97" t="s">
        <v>882</v>
      </c>
      <c r="E30" s="97" t="s">
        <v>793</v>
      </c>
      <c r="F30" s="97"/>
      <c r="G30" s="97"/>
      <c r="H30" s="97"/>
      <c r="I30" s="106" t="s">
        <v>828</v>
      </c>
    </row>
    <row r="31" spans="1:12" s="150" customFormat="1" x14ac:dyDescent="0.25">
      <c r="A31" s="107">
        <v>44868</v>
      </c>
      <c r="B31" s="108">
        <v>44140</v>
      </c>
      <c r="C31" s="95" t="s">
        <v>16</v>
      </c>
      <c r="D31" s="108" t="s">
        <v>875</v>
      </c>
      <c r="E31" s="108" t="s">
        <v>874</v>
      </c>
      <c r="F31" s="108"/>
      <c r="G31" s="108"/>
      <c r="H31" s="108"/>
      <c r="I31" s="109" t="s">
        <v>16</v>
      </c>
      <c r="L31" s="150" t="s">
        <v>192</v>
      </c>
    </row>
    <row r="32" spans="1:12" s="109" customFormat="1" ht="33" customHeight="1" x14ac:dyDescent="0.25">
      <c r="A32" s="107">
        <v>44868</v>
      </c>
      <c r="B32" s="108">
        <v>44140</v>
      </c>
      <c r="C32" s="95" t="s">
        <v>16</v>
      </c>
      <c r="D32" s="108" t="s">
        <v>883</v>
      </c>
      <c r="E32" s="108" t="s">
        <v>890</v>
      </c>
      <c r="F32" s="175" t="s">
        <v>178</v>
      </c>
      <c r="G32" s="108" t="s">
        <v>47</v>
      </c>
      <c r="H32" s="96" t="s">
        <v>318</v>
      </c>
      <c r="I32" s="109" t="s">
        <v>16</v>
      </c>
      <c r="J32" s="150"/>
      <c r="K32" s="150"/>
      <c r="L32" s="150" t="s">
        <v>192</v>
      </c>
    </row>
    <row r="33" spans="1:12" s="150" customFormat="1" ht="31.5" x14ac:dyDescent="0.25">
      <c r="A33" s="103">
        <v>44868</v>
      </c>
      <c r="B33" s="95"/>
      <c r="C33" s="95" t="s">
        <v>16</v>
      </c>
      <c r="D33" s="96" t="s">
        <v>695</v>
      </c>
      <c r="E33" s="96" t="s">
        <v>734</v>
      </c>
      <c r="F33" s="175" t="s">
        <v>678</v>
      </c>
      <c r="G33" s="153"/>
      <c r="H33" s="96" t="s">
        <v>697</v>
      </c>
      <c r="I33" s="109" t="s">
        <v>16</v>
      </c>
    </row>
    <row r="34" spans="1:12" s="56" customFormat="1" ht="33.75" customHeight="1" x14ac:dyDescent="0.25">
      <c r="A34" s="102">
        <v>44980</v>
      </c>
      <c r="B34" s="1"/>
      <c r="C34" s="154" t="s">
        <v>686</v>
      </c>
      <c r="D34" s="1" t="s">
        <v>788</v>
      </c>
      <c r="E34" s="1" t="s">
        <v>881</v>
      </c>
      <c r="F34" s="1" t="s">
        <v>773</v>
      </c>
      <c r="G34" s="1"/>
      <c r="H34" s="1"/>
      <c r="I34" s="109" t="s">
        <v>16</v>
      </c>
      <c r="J34" s="136"/>
      <c r="K34" s="136"/>
      <c r="L34" s="136"/>
    </row>
    <row r="35" spans="1:12" s="56" customFormat="1" x14ac:dyDescent="0.25">
      <c r="A35" s="107">
        <v>45036</v>
      </c>
      <c r="B35" s="108">
        <v>44140</v>
      </c>
      <c r="C35" s="95" t="s">
        <v>16</v>
      </c>
      <c r="D35" s="108" t="s">
        <v>878</v>
      </c>
      <c r="E35" s="108" t="s">
        <v>879</v>
      </c>
      <c r="F35" s="1"/>
      <c r="G35" s="1"/>
      <c r="H35" s="1"/>
      <c r="I35" s="109"/>
      <c r="J35" s="136"/>
      <c r="K35" s="136"/>
      <c r="L35" s="136"/>
    </row>
    <row r="36" spans="1:12" s="109" customFormat="1" ht="18" customHeight="1" x14ac:dyDescent="0.25">
      <c r="A36" s="177">
        <v>45036</v>
      </c>
      <c r="B36" s="178">
        <v>44140</v>
      </c>
      <c r="C36" s="179" t="s">
        <v>16</v>
      </c>
      <c r="D36" s="178" t="s">
        <v>889</v>
      </c>
      <c r="E36" s="178" t="s">
        <v>876</v>
      </c>
      <c r="F36" s="175" t="s">
        <v>68</v>
      </c>
      <c r="G36" s="108" t="s">
        <v>47</v>
      </c>
      <c r="H36" s="96"/>
      <c r="I36" s="109" t="s">
        <v>16</v>
      </c>
      <c r="J36" s="150"/>
      <c r="K36" s="150"/>
      <c r="L36" s="150" t="s">
        <v>192</v>
      </c>
    </row>
    <row r="37" spans="1:12" s="110" customFormat="1" ht="16.5" customHeight="1" x14ac:dyDescent="0.25">
      <c r="A37" s="177">
        <v>45036</v>
      </c>
      <c r="B37" s="178">
        <v>44140</v>
      </c>
      <c r="C37" s="179" t="s">
        <v>16</v>
      </c>
      <c r="D37" s="178" t="s">
        <v>806</v>
      </c>
      <c r="E37" s="178" t="s">
        <v>880</v>
      </c>
      <c r="F37" s="108"/>
      <c r="G37" s="108" t="s">
        <v>2</v>
      </c>
      <c r="H37" s="108"/>
      <c r="I37" s="109" t="s">
        <v>16</v>
      </c>
      <c r="J37" s="150"/>
      <c r="K37" s="150"/>
      <c r="L37" s="150" t="s">
        <v>192</v>
      </c>
    </row>
    <row r="38" spans="1:12" s="110" customFormat="1" ht="15" customHeight="1" x14ac:dyDescent="0.25">
      <c r="A38" s="177">
        <v>45092</v>
      </c>
      <c r="B38" s="178">
        <v>44196</v>
      </c>
      <c r="C38" s="179" t="s">
        <v>16</v>
      </c>
      <c r="D38" s="178" t="s">
        <v>799</v>
      </c>
      <c r="E38" s="178" t="s">
        <v>802</v>
      </c>
      <c r="F38" s="108"/>
      <c r="G38" s="108"/>
      <c r="H38" s="108"/>
      <c r="I38" s="109" t="s">
        <v>16</v>
      </c>
      <c r="J38" s="150"/>
      <c r="K38" s="150"/>
      <c r="L38" s="150"/>
    </row>
    <row r="39" spans="1:12" x14ac:dyDescent="0.25">
      <c r="A39" s="173">
        <v>45092</v>
      </c>
      <c r="B39" s="173"/>
      <c r="C39" s="174" t="s">
        <v>686</v>
      </c>
      <c r="D39" s="173" t="s">
        <v>105</v>
      </c>
      <c r="E39" s="173" t="s">
        <v>859</v>
      </c>
      <c r="F39" s="173" t="s">
        <v>68</v>
      </c>
      <c r="G39" s="173"/>
      <c r="H39" s="173" t="s">
        <v>860</v>
      </c>
    </row>
    <row r="41" spans="1:12" s="155" customFormat="1" ht="33" customHeight="1" x14ac:dyDescent="0.25">
      <c r="A41" s="111">
        <v>44924</v>
      </c>
      <c r="B41" s="112"/>
      <c r="C41" s="111" t="s">
        <v>166</v>
      </c>
      <c r="D41" s="112" t="s">
        <v>151</v>
      </c>
      <c r="E41" s="112" t="s">
        <v>334</v>
      </c>
      <c r="F41" s="114"/>
      <c r="G41" s="112"/>
      <c r="H41" s="114"/>
      <c r="I41" s="120" t="s">
        <v>829</v>
      </c>
      <c r="L41" s="155" t="s">
        <v>192</v>
      </c>
    </row>
    <row r="42" spans="1:12" s="155" customFormat="1" ht="48" customHeight="1" x14ac:dyDescent="0.25">
      <c r="A42" s="111">
        <v>44924</v>
      </c>
      <c r="B42" s="112"/>
      <c r="C42" s="111" t="s">
        <v>166</v>
      </c>
      <c r="D42" s="112" t="s">
        <v>769</v>
      </c>
      <c r="E42" s="112" t="s">
        <v>770</v>
      </c>
      <c r="F42" s="113" t="s">
        <v>329</v>
      </c>
      <c r="G42" s="112"/>
      <c r="H42" s="114" t="s">
        <v>169</v>
      </c>
      <c r="I42" s="120" t="s">
        <v>829</v>
      </c>
      <c r="L42" s="155" t="s">
        <v>192</v>
      </c>
    </row>
    <row r="43" spans="1:12" s="155" customFormat="1" ht="31.5" x14ac:dyDescent="0.25">
      <c r="A43" s="113">
        <v>44980</v>
      </c>
      <c r="B43" s="114"/>
      <c r="C43" s="113" t="s">
        <v>166</v>
      </c>
      <c r="D43" s="114" t="s">
        <v>167</v>
      </c>
      <c r="E43" s="114" t="s">
        <v>168</v>
      </c>
      <c r="F43" s="113"/>
      <c r="G43" s="112"/>
      <c r="H43" s="114"/>
      <c r="I43" s="120" t="s">
        <v>829</v>
      </c>
    </row>
    <row r="44" spans="1:12" s="155" customFormat="1" ht="31.5" x14ac:dyDescent="0.25">
      <c r="A44" s="113">
        <v>44980</v>
      </c>
      <c r="B44" s="113"/>
      <c r="C44" s="113" t="s">
        <v>166</v>
      </c>
      <c r="D44" s="113" t="s">
        <v>295</v>
      </c>
      <c r="E44" s="113" t="s">
        <v>305</v>
      </c>
      <c r="F44" s="113"/>
      <c r="G44" s="112"/>
      <c r="H44" s="114"/>
      <c r="I44" s="120" t="s">
        <v>829</v>
      </c>
    </row>
    <row r="45" spans="1:12" s="155" customFormat="1" ht="47.25" x14ac:dyDescent="0.25">
      <c r="A45" s="113">
        <v>44980</v>
      </c>
      <c r="B45" s="114"/>
      <c r="C45" s="113" t="s">
        <v>166</v>
      </c>
      <c r="D45" s="114" t="s">
        <v>855</v>
      </c>
      <c r="E45" s="113" t="s">
        <v>862</v>
      </c>
      <c r="F45" s="113" t="s">
        <v>328</v>
      </c>
      <c r="G45" s="112"/>
      <c r="H45" s="114" t="s">
        <v>750</v>
      </c>
      <c r="I45" s="120" t="s">
        <v>829</v>
      </c>
      <c r="L45" s="155" t="s">
        <v>192</v>
      </c>
    </row>
    <row r="46" spans="1:12" s="155" customFormat="1" ht="83.25" customHeight="1" x14ac:dyDescent="0.25">
      <c r="A46" s="113">
        <v>44980</v>
      </c>
      <c r="B46" s="114"/>
      <c r="C46" s="113" t="s">
        <v>166</v>
      </c>
      <c r="D46" s="114" t="s">
        <v>324</v>
      </c>
      <c r="E46" s="114" t="s">
        <v>716</v>
      </c>
      <c r="F46" s="113"/>
      <c r="G46" s="112"/>
      <c r="H46" s="114"/>
      <c r="I46" s="120" t="s">
        <v>829</v>
      </c>
      <c r="L46" s="155" t="s">
        <v>192</v>
      </c>
    </row>
    <row r="47" spans="1:12" s="156" customFormat="1" ht="47.25" x14ac:dyDescent="0.25">
      <c r="A47" s="125">
        <v>45204</v>
      </c>
      <c r="B47" s="126"/>
      <c r="C47" s="127" t="s">
        <v>244</v>
      </c>
      <c r="D47" s="130" t="s">
        <v>834</v>
      </c>
      <c r="E47" s="130" t="s">
        <v>827</v>
      </c>
      <c r="F47" s="130" t="s">
        <v>68</v>
      </c>
      <c r="G47" s="127"/>
      <c r="H47" s="127"/>
      <c r="I47" s="128" t="s">
        <v>830</v>
      </c>
    </row>
    <row r="48" spans="1:12" s="156" customFormat="1" ht="31.5" x14ac:dyDescent="0.25">
      <c r="A48" s="125">
        <v>45204</v>
      </c>
      <c r="B48" s="126"/>
      <c r="C48" s="127" t="s">
        <v>244</v>
      </c>
      <c r="D48" s="130" t="s">
        <v>823</v>
      </c>
      <c r="E48" s="130" t="s">
        <v>825</v>
      </c>
      <c r="F48" s="130"/>
      <c r="G48" s="127"/>
      <c r="H48" s="127"/>
      <c r="I48" s="128" t="s">
        <v>830</v>
      </c>
    </row>
    <row r="49" spans="1:12" s="156" customFormat="1" ht="31.5" x14ac:dyDescent="0.25">
      <c r="A49" s="125">
        <v>45204</v>
      </c>
      <c r="B49" s="126"/>
      <c r="C49" s="127" t="s">
        <v>244</v>
      </c>
      <c r="D49" s="130" t="s">
        <v>826</v>
      </c>
      <c r="E49" s="130" t="s">
        <v>824</v>
      </c>
      <c r="F49" s="130"/>
      <c r="G49" s="127"/>
      <c r="H49" s="127"/>
      <c r="I49" s="128" t="s">
        <v>830</v>
      </c>
    </row>
    <row r="50" spans="1:12" s="133" customFormat="1" ht="31.5" x14ac:dyDescent="0.25">
      <c r="A50" s="104">
        <v>45260</v>
      </c>
      <c r="B50" s="104"/>
      <c r="C50" s="104" t="s">
        <v>249</v>
      </c>
      <c r="D50" s="129" t="s">
        <v>840</v>
      </c>
      <c r="E50" s="129" t="s">
        <v>839</v>
      </c>
      <c r="F50" s="104" t="s">
        <v>68</v>
      </c>
      <c r="G50" s="104"/>
      <c r="H50" s="104"/>
      <c r="I50" s="133" t="s">
        <v>831</v>
      </c>
    </row>
    <row r="51" spans="1:12" s="133" customFormat="1" ht="31.5" x14ac:dyDescent="0.25">
      <c r="A51" s="104">
        <v>45260</v>
      </c>
      <c r="B51" s="104"/>
      <c r="C51" s="104" t="s">
        <v>245</v>
      </c>
      <c r="D51" s="129" t="s">
        <v>838</v>
      </c>
      <c r="E51" s="129" t="s">
        <v>837</v>
      </c>
      <c r="F51" s="104" t="s">
        <v>68</v>
      </c>
      <c r="G51" s="104"/>
      <c r="H51" s="104"/>
      <c r="I51" s="133" t="s">
        <v>263</v>
      </c>
    </row>
    <row r="52" spans="1:12" s="133" customFormat="1" x14ac:dyDescent="0.25">
      <c r="A52" s="104">
        <v>45204</v>
      </c>
      <c r="B52" s="104"/>
      <c r="C52" s="104" t="s">
        <v>245</v>
      </c>
      <c r="D52" s="104" t="s">
        <v>105</v>
      </c>
      <c r="E52" s="104" t="s">
        <v>246</v>
      </c>
      <c r="F52" s="104" t="s">
        <v>68</v>
      </c>
      <c r="G52" s="104"/>
      <c r="H52" s="104"/>
      <c r="I52" s="133" t="s">
        <v>263</v>
      </c>
    </row>
    <row r="53" spans="1:12" s="133" customFormat="1" x14ac:dyDescent="0.25">
      <c r="A53" s="104">
        <v>45204</v>
      </c>
      <c r="B53" s="104"/>
      <c r="C53" s="104" t="s">
        <v>245</v>
      </c>
      <c r="D53" s="104" t="s">
        <v>247</v>
      </c>
      <c r="E53" s="104" t="s">
        <v>677</v>
      </c>
      <c r="F53" s="104" t="s">
        <v>68</v>
      </c>
      <c r="G53" s="104"/>
      <c r="H53" s="104"/>
      <c r="I53" s="133" t="s">
        <v>263</v>
      </c>
    </row>
    <row r="54" spans="1:12" s="133" customFormat="1" ht="31.5" x14ac:dyDescent="0.25">
      <c r="A54" s="104">
        <v>45318</v>
      </c>
      <c r="B54" s="104"/>
      <c r="C54" s="104" t="s">
        <v>245</v>
      </c>
      <c r="D54" s="129" t="s">
        <v>841</v>
      </c>
      <c r="E54" s="129" t="s">
        <v>842</v>
      </c>
      <c r="F54" s="104"/>
      <c r="G54" s="104"/>
      <c r="H54" s="104"/>
      <c r="I54" s="133" t="s">
        <v>263</v>
      </c>
    </row>
    <row r="55" spans="1:12" s="133" customFormat="1" ht="63" x14ac:dyDescent="0.25">
      <c r="A55" s="104">
        <v>45318</v>
      </c>
      <c r="B55" s="104"/>
      <c r="C55" s="104" t="s">
        <v>245</v>
      </c>
      <c r="D55" s="129" t="s">
        <v>833</v>
      </c>
      <c r="E55" s="129" t="s">
        <v>832</v>
      </c>
      <c r="F55" s="104"/>
      <c r="G55" s="104"/>
      <c r="H55" s="104"/>
      <c r="I55" s="133" t="s">
        <v>263</v>
      </c>
    </row>
    <row r="56" spans="1:12" s="133" customFormat="1" x14ac:dyDescent="0.25">
      <c r="A56" s="104" t="s">
        <v>68</v>
      </c>
      <c r="B56" s="104"/>
      <c r="C56" s="104" t="s">
        <v>245</v>
      </c>
      <c r="D56" s="104" t="s">
        <v>835</v>
      </c>
      <c r="E56" s="104" t="s">
        <v>836</v>
      </c>
      <c r="F56" s="104" t="s">
        <v>68</v>
      </c>
      <c r="G56" s="104"/>
      <c r="H56" s="104"/>
    </row>
    <row r="57" spans="1:12" s="134" customFormat="1" x14ac:dyDescent="0.25">
      <c r="A57" s="102">
        <v>45036</v>
      </c>
      <c r="B57" s="159"/>
      <c r="C57" s="102"/>
      <c r="D57" s="160" t="s">
        <v>846</v>
      </c>
      <c r="E57" s="160" t="s">
        <v>721</v>
      </c>
      <c r="F57" s="160" t="s">
        <v>68</v>
      </c>
      <c r="G57" s="161"/>
      <c r="H57" s="161"/>
    </row>
    <row r="58" spans="1:12" s="134" customFormat="1" x14ac:dyDescent="0.25">
      <c r="A58" s="102">
        <v>45036</v>
      </c>
      <c r="B58" s="160"/>
      <c r="C58" s="102"/>
      <c r="D58" s="160" t="s">
        <v>847</v>
      </c>
      <c r="E58" s="160" t="s">
        <v>722</v>
      </c>
      <c r="F58" s="160" t="s">
        <v>68</v>
      </c>
      <c r="G58" s="161"/>
      <c r="H58" s="161"/>
    </row>
    <row r="59" spans="1:12" s="134" customFormat="1" ht="31.5" x14ac:dyDescent="0.25">
      <c r="A59" s="102">
        <v>45092</v>
      </c>
      <c r="B59" s="159"/>
      <c r="C59" s="102"/>
      <c r="D59" s="160" t="s">
        <v>846</v>
      </c>
      <c r="E59" s="160" t="s">
        <v>725</v>
      </c>
      <c r="F59" s="160" t="s">
        <v>68</v>
      </c>
      <c r="G59" s="161"/>
      <c r="H59" s="161"/>
    </row>
    <row r="60" spans="1:12" s="134" customFormat="1" ht="31.5" x14ac:dyDescent="0.25">
      <c r="A60" s="102">
        <v>45092</v>
      </c>
      <c r="B60" s="162"/>
      <c r="C60" s="102"/>
      <c r="D60" s="160" t="s">
        <v>847</v>
      </c>
      <c r="E60" s="160" t="s">
        <v>727</v>
      </c>
      <c r="F60" s="160" t="s">
        <v>68</v>
      </c>
      <c r="G60" s="161"/>
      <c r="H60" s="161"/>
    </row>
    <row r="61" spans="1:12" s="134" customFormat="1" ht="31.5" x14ac:dyDescent="0.25">
      <c r="A61" s="102">
        <v>45148</v>
      </c>
      <c r="B61" s="159"/>
      <c r="C61" s="102"/>
      <c r="D61" s="160" t="s">
        <v>846</v>
      </c>
      <c r="E61" s="160" t="s">
        <v>726</v>
      </c>
      <c r="F61" s="160" t="s">
        <v>68</v>
      </c>
      <c r="G61" s="161"/>
      <c r="H61" s="161"/>
    </row>
    <row r="62" spans="1:12" s="134" customFormat="1" x14ac:dyDescent="0.25">
      <c r="A62" s="163">
        <v>46492</v>
      </c>
      <c r="B62" s="154"/>
      <c r="C62" s="102"/>
      <c r="D62" s="160" t="s">
        <v>848</v>
      </c>
      <c r="E62" s="160" t="s">
        <v>724</v>
      </c>
      <c r="F62" s="160" t="s">
        <v>68</v>
      </c>
      <c r="G62" s="161"/>
      <c r="H62" s="161"/>
    </row>
    <row r="63" spans="1:12" s="134" customFormat="1" x14ac:dyDescent="0.25">
      <c r="A63" s="161"/>
      <c r="B63" s="161"/>
      <c r="C63" s="161"/>
      <c r="D63" s="1"/>
      <c r="E63" s="1"/>
      <c r="F63" s="161"/>
      <c r="G63" s="161"/>
      <c r="H63" s="161"/>
    </row>
    <row r="64" spans="1:12" s="136" customFormat="1" ht="47.25" x14ac:dyDescent="0.25">
      <c r="A64" s="102" t="s">
        <v>68</v>
      </c>
      <c r="B64" s="160"/>
      <c r="C64" s="160" t="s">
        <v>852</v>
      </c>
      <c r="D64" s="1" t="s">
        <v>319</v>
      </c>
      <c r="E64" s="160" t="s">
        <v>139</v>
      </c>
      <c r="F64" s="160"/>
      <c r="G64" s="160"/>
      <c r="H64" s="164"/>
      <c r="I64" s="135" t="s">
        <v>116</v>
      </c>
      <c r="L64" s="136" t="s">
        <v>192</v>
      </c>
    </row>
    <row r="65" spans="1:14" s="136" customFormat="1" x14ac:dyDescent="0.25">
      <c r="A65" s="161" t="s">
        <v>68</v>
      </c>
      <c r="B65" s="159"/>
      <c r="C65" s="154" t="s">
        <v>851</v>
      </c>
      <c r="D65" s="160" t="s">
        <v>850</v>
      </c>
      <c r="E65" s="160" t="s">
        <v>849</v>
      </c>
      <c r="F65" s="160" t="s">
        <v>68</v>
      </c>
      <c r="G65" s="154"/>
      <c r="H65" s="154"/>
      <c r="I65" s="137"/>
    </row>
    <row r="66" spans="1:14" s="135" customFormat="1" ht="47.25" x14ac:dyDescent="0.25">
      <c r="A66" s="165" t="s">
        <v>68</v>
      </c>
      <c r="B66" s="166"/>
      <c r="C66" s="166" t="s">
        <v>679</v>
      </c>
      <c r="D66" s="167" t="s">
        <v>680</v>
      </c>
      <c r="E66" s="167" t="s">
        <v>681</v>
      </c>
      <c r="F66" s="160"/>
      <c r="G66" s="154"/>
      <c r="H66" s="166"/>
      <c r="I66" s="141"/>
    </row>
    <row r="67" spans="1:14" s="136" customFormat="1" x14ac:dyDescent="0.25">
      <c r="A67" s="102" t="s">
        <v>68</v>
      </c>
      <c r="B67" s="160"/>
      <c r="C67" s="160" t="s">
        <v>718</v>
      </c>
      <c r="D67" s="1" t="s">
        <v>719</v>
      </c>
      <c r="E67" s="160" t="s">
        <v>720</v>
      </c>
      <c r="F67" s="160"/>
      <c r="G67" s="160"/>
      <c r="H67" s="164"/>
      <c r="I67" s="135"/>
    </row>
    <row r="68" spans="1:14" s="136" customFormat="1" ht="78.75" x14ac:dyDescent="0.25">
      <c r="A68" s="102" t="s">
        <v>68</v>
      </c>
      <c r="B68" s="159"/>
      <c r="C68" s="102" t="s">
        <v>682</v>
      </c>
      <c r="D68" s="102" t="s">
        <v>689</v>
      </c>
      <c r="E68" s="102" t="s">
        <v>690</v>
      </c>
      <c r="F68" s="102" t="s">
        <v>68</v>
      </c>
      <c r="G68" s="162"/>
      <c r="H68" s="162"/>
      <c r="I68" s="138"/>
    </row>
    <row r="69" spans="1:14" s="139" customFormat="1" x14ac:dyDescent="0.25">
      <c r="A69" s="102" t="s">
        <v>68</v>
      </c>
      <c r="B69" s="1"/>
      <c r="C69" s="154" t="s">
        <v>289</v>
      </c>
      <c r="D69" s="160" t="s">
        <v>124</v>
      </c>
      <c r="E69" s="160" t="s">
        <v>125</v>
      </c>
      <c r="F69" s="164"/>
      <c r="G69" s="164"/>
      <c r="H69" s="164" t="s">
        <v>353</v>
      </c>
      <c r="I69" s="140" t="s">
        <v>212</v>
      </c>
      <c r="J69" s="136"/>
      <c r="K69" s="136"/>
      <c r="L69" s="136" t="s">
        <v>192</v>
      </c>
    </row>
    <row r="70" spans="1:14" s="67" customFormat="1" x14ac:dyDescent="0.25">
      <c r="A70" s="102" t="s">
        <v>68</v>
      </c>
      <c r="B70" s="1">
        <v>44140</v>
      </c>
      <c r="C70" s="154" t="s">
        <v>803</v>
      </c>
      <c r="D70" s="1" t="s">
        <v>804</v>
      </c>
      <c r="E70" s="1" t="s">
        <v>805</v>
      </c>
      <c r="F70" s="1" t="s">
        <v>68</v>
      </c>
      <c r="G70" s="1"/>
      <c r="H70" s="1"/>
      <c r="J70" s="136"/>
      <c r="K70" s="136"/>
      <c r="L70" s="136"/>
    </row>
    <row r="71" spans="1:14" s="122" customFormat="1" ht="31.5" x14ac:dyDescent="0.25">
      <c r="A71" s="102" t="s">
        <v>68</v>
      </c>
      <c r="B71" s="1">
        <v>44196</v>
      </c>
      <c r="C71" s="154" t="s">
        <v>803</v>
      </c>
      <c r="D71" s="1" t="s">
        <v>800</v>
      </c>
      <c r="E71" s="1" t="s">
        <v>801</v>
      </c>
      <c r="F71" s="1"/>
      <c r="G71" s="1" t="s">
        <v>50</v>
      </c>
      <c r="H71" s="1"/>
      <c r="J71" s="136"/>
      <c r="K71" s="136"/>
      <c r="L71" s="136" t="s">
        <v>192</v>
      </c>
    </row>
    <row r="72" spans="1:14" x14ac:dyDescent="0.25">
      <c r="A72" s="168"/>
      <c r="B72" s="169"/>
      <c r="C72" s="166"/>
      <c r="D72" s="170"/>
      <c r="E72" s="170"/>
      <c r="F72" s="171"/>
      <c r="G72" s="172"/>
      <c r="H72" s="169"/>
    </row>
    <row r="73" spans="1:14" x14ac:dyDescent="0.25">
      <c r="A73" s="168"/>
      <c r="B73" s="169"/>
      <c r="C73" s="166"/>
      <c r="D73" s="170"/>
      <c r="E73" s="170"/>
      <c r="F73" s="171"/>
      <c r="G73" s="172"/>
      <c r="H73" s="169"/>
    </row>
    <row r="74" spans="1:14" s="139" customFormat="1" x14ac:dyDescent="0.25">
      <c r="A74" s="102"/>
      <c r="B74" s="1"/>
      <c r="C74" s="154"/>
      <c r="D74" s="160"/>
      <c r="E74" s="160"/>
      <c r="F74" s="164"/>
      <c r="G74" s="164"/>
      <c r="H74" s="164"/>
      <c r="I74" s="140"/>
      <c r="J74" s="136"/>
      <c r="K74" s="136"/>
      <c r="L74" s="136"/>
    </row>
    <row r="75" spans="1:14" s="123" customFormat="1" x14ac:dyDescent="0.25">
      <c r="A75" s="105" t="s">
        <v>822</v>
      </c>
      <c r="B75" s="90"/>
      <c r="C75" s="90"/>
      <c r="D75" s="90"/>
      <c r="E75" s="90"/>
      <c r="F75" s="90"/>
      <c r="G75" s="90"/>
      <c r="H75" s="90"/>
    </row>
    <row r="76" spans="1:14" s="123" customFormat="1" ht="17.25" customHeight="1" x14ac:dyDescent="0.25">
      <c r="A76" s="90">
        <v>44700</v>
      </c>
      <c r="B76" s="90"/>
      <c r="C76" s="90" t="s">
        <v>343</v>
      </c>
      <c r="D76" s="90" t="s">
        <v>234</v>
      </c>
      <c r="E76" s="90" t="s">
        <v>251</v>
      </c>
      <c r="F76" s="90"/>
      <c r="G76" s="90"/>
      <c r="H76" s="90" t="s">
        <v>11</v>
      </c>
      <c r="I76" s="123" t="s">
        <v>160</v>
      </c>
      <c r="L76" s="123" t="s">
        <v>192</v>
      </c>
    </row>
    <row r="77" spans="1:14" s="123" customFormat="1" ht="17.25" customHeight="1" x14ac:dyDescent="0.25">
      <c r="A77" s="90">
        <v>44700</v>
      </c>
      <c r="B77" s="90"/>
      <c r="C77" s="90" t="s">
        <v>343</v>
      </c>
      <c r="D77" s="90" t="s">
        <v>172</v>
      </c>
      <c r="E77" s="90" t="s">
        <v>751</v>
      </c>
      <c r="F77" s="90" t="s">
        <v>785</v>
      </c>
      <c r="G77" s="90"/>
      <c r="H77" s="90" t="s">
        <v>11</v>
      </c>
      <c r="I77" s="123" t="s">
        <v>160</v>
      </c>
      <c r="L77" s="123" t="s">
        <v>192</v>
      </c>
      <c r="N77" s="123" t="s">
        <v>232</v>
      </c>
    </row>
    <row r="78" spans="1:14" s="123" customFormat="1" ht="17.25" customHeight="1" x14ac:dyDescent="0.25">
      <c r="A78" s="90">
        <v>44700</v>
      </c>
      <c r="B78" s="90"/>
      <c r="C78" s="90" t="s">
        <v>343</v>
      </c>
      <c r="D78" s="90" t="s">
        <v>172</v>
      </c>
      <c r="E78" s="90" t="s">
        <v>752</v>
      </c>
      <c r="F78" s="90" t="s">
        <v>786</v>
      </c>
      <c r="G78" s="90"/>
      <c r="H78" s="90" t="s">
        <v>11</v>
      </c>
      <c r="I78" s="123" t="s">
        <v>711</v>
      </c>
      <c r="L78" s="123" t="s">
        <v>192</v>
      </c>
    </row>
    <row r="79" spans="1:14" s="123" customFormat="1" ht="17.25" customHeight="1" x14ac:dyDescent="0.25">
      <c r="A79" s="90">
        <v>44700</v>
      </c>
      <c r="B79" s="90"/>
      <c r="C79" s="90" t="s">
        <v>171</v>
      </c>
      <c r="D79" s="90" t="s">
        <v>737</v>
      </c>
      <c r="E79" s="90" t="s">
        <v>740</v>
      </c>
      <c r="F79" s="90"/>
      <c r="G79" s="90"/>
      <c r="H79" s="90" t="s">
        <v>11</v>
      </c>
    </row>
    <row r="80" spans="1:14" s="123" customFormat="1" ht="17.25" customHeight="1" x14ac:dyDescent="0.25">
      <c r="A80" s="90">
        <v>44700</v>
      </c>
      <c r="B80" s="90"/>
      <c r="C80" s="90" t="s">
        <v>171</v>
      </c>
      <c r="D80" s="90" t="s">
        <v>145</v>
      </c>
      <c r="E80" s="90" t="s">
        <v>761</v>
      </c>
      <c r="F80" s="90" t="s">
        <v>787</v>
      </c>
      <c r="G80" s="90"/>
      <c r="H80" s="90" t="s">
        <v>11</v>
      </c>
      <c r="I80" s="123" t="s">
        <v>161</v>
      </c>
      <c r="L80" s="123" t="s">
        <v>192</v>
      </c>
    </row>
    <row r="81" spans="1:12" s="123" customFormat="1" ht="17.25" customHeight="1" x14ac:dyDescent="0.25">
      <c r="A81" s="90">
        <v>44700</v>
      </c>
      <c r="B81" s="90"/>
      <c r="C81" s="90" t="s">
        <v>171</v>
      </c>
      <c r="D81" s="90" t="s">
        <v>737</v>
      </c>
      <c r="E81" s="90" t="s">
        <v>740</v>
      </c>
      <c r="F81" s="90"/>
      <c r="G81" s="90"/>
      <c r="H81" s="90" t="s">
        <v>11</v>
      </c>
    </row>
    <row r="82" spans="1:12" s="123" customFormat="1" ht="17.25" customHeight="1" x14ac:dyDescent="0.25">
      <c r="A82" s="90">
        <v>44700</v>
      </c>
      <c r="B82" s="90"/>
      <c r="C82" s="90" t="s">
        <v>171</v>
      </c>
      <c r="D82" s="90" t="s">
        <v>145</v>
      </c>
      <c r="E82" s="90" t="s">
        <v>761</v>
      </c>
      <c r="F82" s="90" t="s">
        <v>787</v>
      </c>
      <c r="G82" s="90"/>
      <c r="H82" s="90" t="s">
        <v>11</v>
      </c>
      <c r="I82" s="123" t="s">
        <v>161</v>
      </c>
      <c r="L82" s="123" t="s">
        <v>192</v>
      </c>
    </row>
    <row r="83" spans="1:12" s="123" customFormat="1" ht="17.25" customHeight="1" x14ac:dyDescent="0.25">
      <c r="A83" s="90">
        <v>44691</v>
      </c>
      <c r="B83" s="90">
        <v>44112</v>
      </c>
      <c r="C83" s="90" t="s">
        <v>16</v>
      </c>
      <c r="D83" s="90" t="s">
        <v>715</v>
      </c>
      <c r="E83" s="90" t="s">
        <v>140</v>
      </c>
      <c r="F83" s="90"/>
      <c r="G83" s="90"/>
      <c r="H83" s="90" t="s">
        <v>13</v>
      </c>
      <c r="L83" s="123" t="s">
        <v>192</v>
      </c>
    </row>
    <row r="84" spans="1:12" s="123" customFormat="1" ht="17.25" customHeight="1" x14ac:dyDescent="0.25">
      <c r="A84" s="90">
        <v>44644</v>
      </c>
      <c r="B84" s="90"/>
      <c r="C84" s="90" t="s">
        <v>291</v>
      </c>
      <c r="D84" s="90" t="s">
        <v>127</v>
      </c>
      <c r="E84" s="90" t="s">
        <v>128</v>
      </c>
      <c r="F84" s="90"/>
      <c r="G84" s="90"/>
      <c r="H84" s="90" t="s">
        <v>11</v>
      </c>
      <c r="I84" s="123" t="s">
        <v>114</v>
      </c>
      <c r="L84" s="123" t="s">
        <v>192</v>
      </c>
    </row>
    <row r="85" spans="1:12" s="123" customFormat="1" ht="17.25" customHeight="1" x14ac:dyDescent="0.25">
      <c r="A85" s="90">
        <v>44644</v>
      </c>
      <c r="B85" s="90"/>
      <c r="C85" s="90" t="s">
        <v>253</v>
      </c>
      <c r="D85" s="90" t="s">
        <v>149</v>
      </c>
      <c r="E85" s="90" t="s">
        <v>148</v>
      </c>
      <c r="F85" s="90"/>
      <c r="G85" s="90"/>
      <c r="H85" s="90" t="s">
        <v>808</v>
      </c>
      <c r="I85" s="123" t="s">
        <v>160</v>
      </c>
      <c r="L85" s="123" t="s">
        <v>192</v>
      </c>
    </row>
    <row r="86" spans="1:12" s="123" customFormat="1" ht="17.25" customHeight="1" x14ac:dyDescent="0.25">
      <c r="A86" s="90">
        <v>44644</v>
      </c>
      <c r="B86" s="90"/>
      <c r="C86" s="90" t="s">
        <v>171</v>
      </c>
      <c r="D86" s="90" t="s">
        <v>738</v>
      </c>
      <c r="E86" s="90" t="s">
        <v>739</v>
      </c>
      <c r="F86" s="90"/>
      <c r="G86" s="90"/>
      <c r="H86" s="90" t="s">
        <v>11</v>
      </c>
      <c r="I86" s="123" t="s">
        <v>161</v>
      </c>
      <c r="L86" s="123" t="s">
        <v>192</v>
      </c>
    </row>
    <row r="87" spans="1:12" s="123" customFormat="1" ht="17.25" customHeight="1" x14ac:dyDescent="0.25">
      <c r="A87" s="90">
        <v>44644</v>
      </c>
      <c r="B87" s="90"/>
      <c r="C87" s="90" t="s">
        <v>171</v>
      </c>
      <c r="D87" s="90" t="s">
        <v>738</v>
      </c>
      <c r="E87" s="90" t="s">
        <v>739</v>
      </c>
      <c r="F87" s="90"/>
      <c r="G87" s="90"/>
      <c r="H87" s="90" t="s">
        <v>11</v>
      </c>
      <c r="I87" s="123" t="s">
        <v>161</v>
      </c>
      <c r="L87" s="123" t="s">
        <v>192</v>
      </c>
    </row>
    <row r="88" spans="1:12" s="123" customFormat="1" ht="17.25" customHeight="1" x14ac:dyDescent="0.25">
      <c r="A88" s="90">
        <v>44532</v>
      </c>
      <c r="B88" s="90">
        <v>44140</v>
      </c>
      <c r="C88" s="90" t="s">
        <v>16</v>
      </c>
      <c r="D88" s="90" t="s">
        <v>135</v>
      </c>
      <c r="E88" s="90" t="s">
        <v>141</v>
      </c>
      <c r="F88" s="90"/>
      <c r="G88" s="90"/>
      <c r="H88" s="90" t="s">
        <v>13</v>
      </c>
    </row>
    <row r="89" spans="1:12" s="123" customFormat="1" ht="17.25" customHeight="1" x14ac:dyDescent="0.25">
      <c r="A89" s="90">
        <v>44532</v>
      </c>
      <c r="B89" s="90">
        <v>44140</v>
      </c>
      <c r="C89" s="90" t="s">
        <v>16</v>
      </c>
      <c r="D89" s="90" t="s">
        <v>332</v>
      </c>
      <c r="E89" s="90" t="s">
        <v>676</v>
      </c>
      <c r="F89" s="90" t="s">
        <v>364</v>
      </c>
      <c r="G89" s="90" t="s">
        <v>47</v>
      </c>
      <c r="H89" s="90" t="s">
        <v>11</v>
      </c>
    </row>
    <row r="90" spans="1:12" s="123" customFormat="1" ht="17.25" customHeight="1" x14ac:dyDescent="0.25">
      <c r="A90" s="90">
        <v>44532</v>
      </c>
      <c r="B90" s="90" t="s">
        <v>288</v>
      </c>
      <c r="C90" s="90" t="s">
        <v>133</v>
      </c>
      <c r="D90" s="90" t="s">
        <v>132</v>
      </c>
      <c r="E90" s="90"/>
      <c r="F90" s="90"/>
      <c r="G90" s="90"/>
      <c r="H90" s="90" t="s">
        <v>11</v>
      </c>
      <c r="I90" s="123" t="s">
        <v>192</v>
      </c>
    </row>
    <row r="91" spans="1:12" s="123" customFormat="1" ht="17.25" customHeight="1" x14ac:dyDescent="0.25">
      <c r="A91" s="90">
        <v>44532</v>
      </c>
      <c r="B91" s="90"/>
      <c r="C91" s="90" t="s">
        <v>290</v>
      </c>
      <c r="D91" s="90" t="s">
        <v>158</v>
      </c>
      <c r="E91" s="90" t="s">
        <v>129</v>
      </c>
      <c r="F91" s="90"/>
      <c r="G91" s="90"/>
      <c r="H91" s="90" t="s">
        <v>11</v>
      </c>
      <c r="I91" s="123" t="s">
        <v>114</v>
      </c>
      <c r="L91" s="123" t="s">
        <v>192</v>
      </c>
    </row>
    <row r="92" spans="1:12" s="123" customFormat="1" ht="17.25" customHeight="1" x14ac:dyDescent="0.25">
      <c r="A92" s="90">
        <v>44476</v>
      </c>
      <c r="B92" s="90"/>
      <c r="C92" s="90" t="s">
        <v>162</v>
      </c>
      <c r="D92" s="90" t="s">
        <v>122</v>
      </c>
      <c r="E92" s="90" t="s">
        <v>123</v>
      </c>
      <c r="F92" s="90"/>
      <c r="G92" s="90"/>
      <c r="H92" s="90" t="s">
        <v>11</v>
      </c>
      <c r="L92" s="123" t="s">
        <v>192</v>
      </c>
    </row>
    <row r="93" spans="1:12" s="123" customFormat="1" ht="17.25" customHeight="1" x14ac:dyDescent="0.25">
      <c r="A93" s="90">
        <v>44476</v>
      </c>
      <c r="B93" s="90">
        <v>44084</v>
      </c>
      <c r="C93" s="90" t="s">
        <v>16</v>
      </c>
      <c r="D93" s="90" t="s">
        <v>138</v>
      </c>
      <c r="E93" s="90" t="s">
        <v>362</v>
      </c>
      <c r="F93" s="90" t="s">
        <v>347</v>
      </c>
      <c r="G93" s="90" t="s">
        <v>46</v>
      </c>
      <c r="H93" s="90" t="s">
        <v>11</v>
      </c>
      <c r="L93" s="123" t="s">
        <v>192</v>
      </c>
    </row>
    <row r="94" spans="1:12" s="123" customFormat="1" ht="17.25" customHeight="1" x14ac:dyDescent="0.25">
      <c r="A94" s="90">
        <v>44476</v>
      </c>
      <c r="B94" s="90">
        <v>44084</v>
      </c>
      <c r="C94" s="90" t="s">
        <v>16</v>
      </c>
      <c r="D94" s="90" t="s">
        <v>104</v>
      </c>
      <c r="E94" s="90" t="s">
        <v>292</v>
      </c>
      <c r="F94" s="90" t="s">
        <v>348</v>
      </c>
      <c r="G94" s="90"/>
      <c r="H94" s="90" t="s">
        <v>11</v>
      </c>
      <c r="L94" s="123" t="s">
        <v>192</v>
      </c>
    </row>
    <row r="95" spans="1:12" s="123" customFormat="1" ht="17.25" customHeight="1" x14ac:dyDescent="0.25">
      <c r="A95" s="90">
        <v>44476</v>
      </c>
      <c r="B95" s="90">
        <v>44084</v>
      </c>
      <c r="C95" s="90" t="s">
        <v>16</v>
      </c>
      <c r="D95" s="90" t="s">
        <v>105</v>
      </c>
      <c r="E95" s="90" t="s">
        <v>293</v>
      </c>
      <c r="F95" s="90" t="s">
        <v>349</v>
      </c>
      <c r="G95" s="90"/>
      <c r="H95" s="90" t="s">
        <v>11</v>
      </c>
      <c r="L95" s="123" t="s">
        <v>192</v>
      </c>
    </row>
    <row r="96" spans="1:12" s="123" customFormat="1" ht="17.25" customHeight="1" x14ac:dyDescent="0.25">
      <c r="A96" s="90">
        <v>44476</v>
      </c>
      <c r="B96" s="90">
        <v>44084</v>
      </c>
      <c r="C96" s="90" t="s">
        <v>16</v>
      </c>
      <c r="D96" s="90" t="s">
        <v>105</v>
      </c>
      <c r="E96" s="90" t="s">
        <v>285</v>
      </c>
      <c r="F96" s="90" t="s">
        <v>350</v>
      </c>
      <c r="G96" s="90"/>
      <c r="H96" s="90" t="s">
        <v>11</v>
      </c>
      <c r="L96" s="123" t="s">
        <v>192</v>
      </c>
    </row>
    <row r="97" spans="1:13" s="123" customFormat="1" ht="17.25" customHeight="1" x14ac:dyDescent="0.25">
      <c r="A97" s="90">
        <v>44476</v>
      </c>
      <c r="B97" s="90">
        <v>44084</v>
      </c>
      <c r="C97" s="90" t="s">
        <v>16</v>
      </c>
      <c r="D97" s="90" t="s">
        <v>12</v>
      </c>
      <c r="E97" s="90" t="s">
        <v>306</v>
      </c>
      <c r="F97" s="90"/>
      <c r="G97" s="90"/>
      <c r="H97" s="90" t="s">
        <v>14</v>
      </c>
      <c r="L97" s="123" t="s">
        <v>192</v>
      </c>
    </row>
    <row r="98" spans="1:13" s="123" customFormat="1" ht="17.25" customHeight="1" x14ac:dyDescent="0.25">
      <c r="A98" s="90">
        <v>44476</v>
      </c>
      <c r="B98" s="90">
        <v>44084</v>
      </c>
      <c r="C98" s="90" t="s">
        <v>16</v>
      </c>
      <c r="D98" s="90" t="s">
        <v>284</v>
      </c>
      <c r="E98" s="90" t="s">
        <v>307</v>
      </c>
      <c r="F98" s="90"/>
      <c r="G98" s="90"/>
      <c r="H98" s="90" t="s">
        <v>14</v>
      </c>
    </row>
    <row r="99" spans="1:13" s="123" customFormat="1" ht="17.25" customHeight="1" x14ac:dyDescent="0.25">
      <c r="A99" s="90">
        <v>44476</v>
      </c>
      <c r="B99" s="90">
        <v>44084</v>
      </c>
      <c r="C99" s="90" t="s">
        <v>16</v>
      </c>
      <c r="D99" s="90" t="s">
        <v>37</v>
      </c>
      <c r="E99" s="90" t="s">
        <v>134</v>
      </c>
      <c r="F99" s="90"/>
      <c r="G99" s="90" t="s">
        <v>4</v>
      </c>
      <c r="H99" s="90" t="s">
        <v>11</v>
      </c>
      <c r="L99" s="123" t="s">
        <v>192</v>
      </c>
    </row>
    <row r="100" spans="1:13" s="123" customFormat="1" ht="17.25" customHeight="1" x14ac:dyDescent="0.25">
      <c r="A100" s="90">
        <v>44476</v>
      </c>
      <c r="B100" s="90"/>
      <c r="C100" s="90" t="s">
        <v>163</v>
      </c>
      <c r="D100" s="90" t="s">
        <v>136</v>
      </c>
      <c r="E100" s="90" t="s">
        <v>308</v>
      </c>
      <c r="F100" s="90"/>
      <c r="G100" s="90"/>
      <c r="H100" s="90" t="s">
        <v>11</v>
      </c>
      <c r="L100" s="123" t="s">
        <v>192</v>
      </c>
    </row>
    <row r="101" spans="1:13" s="123" customFormat="1" ht="17.25" customHeight="1" x14ac:dyDescent="0.25">
      <c r="A101" s="90">
        <v>44476</v>
      </c>
      <c r="B101" s="90"/>
      <c r="C101" s="90" t="s">
        <v>163</v>
      </c>
      <c r="D101" s="90" t="s">
        <v>137</v>
      </c>
      <c r="E101" s="90" t="s">
        <v>309</v>
      </c>
      <c r="F101" s="90"/>
      <c r="G101" s="90"/>
      <c r="H101" s="90" t="s">
        <v>11</v>
      </c>
      <c r="L101" s="123" t="s">
        <v>192</v>
      </c>
    </row>
    <row r="102" spans="1:13" s="123" customFormat="1" ht="17.25" customHeight="1" x14ac:dyDescent="0.25">
      <c r="A102" s="90">
        <v>44476</v>
      </c>
      <c r="B102" s="90">
        <v>44084</v>
      </c>
      <c r="C102" s="90" t="s">
        <v>16</v>
      </c>
      <c r="D102" s="90" t="s">
        <v>310</v>
      </c>
      <c r="E102" s="90" t="s">
        <v>312</v>
      </c>
      <c r="F102" s="90"/>
      <c r="G102" s="90"/>
      <c r="H102" s="90" t="s">
        <v>14</v>
      </c>
    </row>
    <row r="103" spans="1:13" s="123" customFormat="1" ht="17.25" customHeight="1" x14ac:dyDescent="0.25">
      <c r="A103" s="90">
        <v>44476</v>
      </c>
      <c r="B103" s="90">
        <v>44084</v>
      </c>
      <c r="C103" s="90" t="s">
        <v>16</v>
      </c>
      <c r="D103" s="90" t="s">
        <v>310</v>
      </c>
      <c r="E103" s="90" t="s">
        <v>311</v>
      </c>
      <c r="F103" s="90"/>
      <c r="G103" s="90"/>
      <c r="H103" s="90" t="s">
        <v>14</v>
      </c>
      <c r="L103" s="123" t="s">
        <v>192</v>
      </c>
    </row>
    <row r="104" spans="1:13" s="123" customFormat="1" ht="17.25" customHeight="1" x14ac:dyDescent="0.25">
      <c r="A104" s="90">
        <v>44476</v>
      </c>
      <c r="B104" s="90">
        <v>44084</v>
      </c>
      <c r="C104" s="90" t="s">
        <v>16</v>
      </c>
      <c r="D104" s="90" t="s">
        <v>310</v>
      </c>
      <c r="E104" s="90" t="s">
        <v>317</v>
      </c>
      <c r="F104" s="90"/>
      <c r="G104" s="90"/>
      <c r="H104" s="90" t="s">
        <v>14</v>
      </c>
    </row>
    <row r="105" spans="1:13" s="123" customFormat="1" ht="17.25" customHeight="1" x14ac:dyDescent="0.25">
      <c r="A105" s="90">
        <v>44476</v>
      </c>
      <c r="B105" s="90"/>
      <c r="C105" s="90" t="s">
        <v>164</v>
      </c>
      <c r="D105" s="90" t="s">
        <v>195</v>
      </c>
      <c r="E105" s="90" t="s">
        <v>196</v>
      </c>
      <c r="F105" s="90"/>
      <c r="G105" s="90"/>
      <c r="H105" s="90" t="s">
        <v>11</v>
      </c>
      <c r="I105" s="123" t="s">
        <v>159</v>
      </c>
      <c r="L105" s="123" t="s">
        <v>192</v>
      </c>
      <c r="M105" s="123" t="s">
        <v>313</v>
      </c>
    </row>
    <row r="106" spans="1:13" s="123" customFormat="1" ht="17.25" customHeight="1" x14ac:dyDescent="0.25">
      <c r="A106" s="90">
        <v>44476</v>
      </c>
      <c r="B106" s="90"/>
      <c r="C106" s="90" t="s">
        <v>164</v>
      </c>
      <c r="D106" s="90" t="s">
        <v>143</v>
      </c>
      <c r="E106" s="90" t="s">
        <v>142</v>
      </c>
      <c r="F106" s="90" t="s">
        <v>356</v>
      </c>
      <c r="G106" s="90"/>
      <c r="H106" s="90" t="s">
        <v>11</v>
      </c>
      <c r="I106" s="123" t="s">
        <v>241</v>
      </c>
      <c r="L106" s="123" t="s">
        <v>192</v>
      </c>
    </row>
    <row r="107" spans="1:13" s="123" customFormat="1" ht="17.25" customHeight="1" x14ac:dyDescent="0.25">
      <c r="A107" s="90">
        <v>44476</v>
      </c>
      <c r="B107" s="90"/>
      <c r="C107" s="90" t="s">
        <v>164</v>
      </c>
      <c r="D107" s="90" t="s">
        <v>197</v>
      </c>
      <c r="E107" s="90" t="s">
        <v>198</v>
      </c>
      <c r="F107" s="90"/>
      <c r="G107" s="90"/>
      <c r="H107" s="90" t="s">
        <v>11</v>
      </c>
      <c r="I107" s="123" t="s">
        <v>241</v>
      </c>
      <c r="L107" s="123" t="s">
        <v>192</v>
      </c>
    </row>
    <row r="108" spans="1:13" s="123" customFormat="1" ht="17.25" customHeight="1" x14ac:dyDescent="0.25">
      <c r="A108" s="90">
        <v>44476</v>
      </c>
      <c r="B108" s="90"/>
      <c r="C108" s="90" t="s">
        <v>344</v>
      </c>
      <c r="D108" s="90" t="s">
        <v>345</v>
      </c>
      <c r="E108" s="90" t="s">
        <v>346</v>
      </c>
      <c r="F108" s="90"/>
      <c r="G108" s="90"/>
      <c r="H108" s="90" t="s">
        <v>675</v>
      </c>
    </row>
    <row r="109" spans="1:13" s="123" customFormat="1" ht="17.25" customHeight="1" x14ac:dyDescent="0.25">
      <c r="A109" s="90">
        <v>44476</v>
      </c>
      <c r="B109" s="90"/>
      <c r="C109" s="90" t="s">
        <v>262</v>
      </c>
      <c r="D109" s="90" t="s">
        <v>652</v>
      </c>
      <c r="E109" s="90" t="s">
        <v>653</v>
      </c>
      <c r="F109" s="90"/>
      <c r="G109" s="90"/>
      <c r="H109" s="90" t="s">
        <v>675</v>
      </c>
    </row>
    <row r="110" spans="1:13" s="123" customFormat="1" ht="17.25" customHeight="1" x14ac:dyDescent="0.25">
      <c r="A110" s="90">
        <v>44476</v>
      </c>
      <c r="B110" s="90"/>
      <c r="C110" s="90" t="s">
        <v>288</v>
      </c>
      <c r="D110" s="90" t="s">
        <v>131</v>
      </c>
      <c r="E110" s="90" t="s">
        <v>130</v>
      </c>
      <c r="F110" s="90"/>
      <c r="G110" s="90"/>
      <c r="H110" s="90" t="s">
        <v>11</v>
      </c>
      <c r="L110" s="123" t="s">
        <v>192</v>
      </c>
    </row>
    <row r="111" spans="1:13" s="123" customFormat="1" ht="17.25" customHeight="1" x14ac:dyDescent="0.25">
      <c r="A111" s="90">
        <v>44420</v>
      </c>
      <c r="B111" s="90"/>
      <c r="C111" s="90" t="s">
        <v>162</v>
      </c>
      <c r="D111" s="90" t="s">
        <v>112</v>
      </c>
      <c r="E111" s="90" t="s">
        <v>107</v>
      </c>
      <c r="F111" s="90"/>
      <c r="G111" s="90"/>
      <c r="H111" s="90" t="s">
        <v>321</v>
      </c>
      <c r="L111" s="123" t="s">
        <v>192</v>
      </c>
    </row>
    <row r="112" spans="1:13" s="123" customFormat="1" ht="17.25" customHeight="1" x14ac:dyDescent="0.25">
      <c r="A112" s="90">
        <v>44420</v>
      </c>
      <c r="B112" s="90"/>
      <c r="C112" s="90" t="s">
        <v>164</v>
      </c>
      <c r="D112" s="90" t="s">
        <v>224</v>
      </c>
      <c r="E112" s="90" t="s">
        <v>225</v>
      </c>
      <c r="F112" s="90"/>
      <c r="G112" s="90"/>
      <c r="H112" s="90" t="s">
        <v>322</v>
      </c>
    </row>
    <row r="113" spans="1:12" s="123" customFormat="1" ht="17.25" customHeight="1" x14ac:dyDescent="0.25">
      <c r="A113" s="90">
        <v>44420</v>
      </c>
      <c r="B113" s="90"/>
      <c r="C113" s="90" t="s">
        <v>165</v>
      </c>
      <c r="D113" s="90" t="s">
        <v>151</v>
      </c>
      <c r="E113" s="90" t="s">
        <v>156</v>
      </c>
      <c r="F113" s="90"/>
      <c r="G113" s="90"/>
      <c r="H113" s="90" t="s">
        <v>321</v>
      </c>
      <c r="I113" s="123" t="s">
        <v>160</v>
      </c>
      <c r="L113" s="123" t="s">
        <v>192</v>
      </c>
    </row>
    <row r="114" spans="1:12" s="123" customFormat="1" ht="17.25" customHeight="1" x14ac:dyDescent="0.25">
      <c r="A114" s="90">
        <v>44364</v>
      </c>
      <c r="B114" s="90"/>
      <c r="C114" s="90" t="s">
        <v>164</v>
      </c>
      <c r="D114" s="90" t="s">
        <v>261</v>
      </c>
      <c r="E114" s="90" t="s">
        <v>174</v>
      </c>
      <c r="F114" s="90" t="s">
        <v>144</v>
      </c>
      <c r="G114" s="90"/>
      <c r="H114" s="90" t="s">
        <v>11</v>
      </c>
      <c r="I114" s="123" t="s">
        <v>159</v>
      </c>
      <c r="L114" s="123" t="s">
        <v>192</v>
      </c>
    </row>
    <row r="115" spans="1:12" s="123" customFormat="1" ht="17.25" customHeight="1" x14ac:dyDescent="0.25">
      <c r="A115" s="90">
        <v>44364</v>
      </c>
      <c r="B115" s="90"/>
      <c r="C115" s="90" t="s">
        <v>164</v>
      </c>
      <c r="D115" s="90" t="s">
        <v>179</v>
      </c>
      <c r="E115" s="90" t="s">
        <v>180</v>
      </c>
      <c r="F115" s="90"/>
      <c r="G115" s="90"/>
      <c r="H115" s="90" t="s">
        <v>11</v>
      </c>
      <c r="I115" s="123" t="s">
        <v>159</v>
      </c>
      <c r="L115" s="123" t="s">
        <v>192</v>
      </c>
    </row>
    <row r="116" spans="1:12" s="123" customFormat="1" ht="17.25" customHeight="1" x14ac:dyDescent="0.25">
      <c r="A116" s="90">
        <v>44364</v>
      </c>
      <c r="B116" s="90">
        <v>44364</v>
      </c>
      <c r="C116" s="90" t="s">
        <v>164</v>
      </c>
      <c r="D116" s="90" t="s">
        <v>224</v>
      </c>
      <c r="E116" s="90" t="s">
        <v>226</v>
      </c>
      <c r="F116" s="90"/>
      <c r="G116" s="90">
        <v>44370</v>
      </c>
      <c r="H116" s="90" t="s">
        <v>11</v>
      </c>
      <c r="I116" s="123" t="s">
        <v>159</v>
      </c>
      <c r="L116" s="123" t="s">
        <v>192</v>
      </c>
    </row>
    <row r="117" spans="1:12" s="123" customFormat="1" ht="17.25" customHeight="1" x14ac:dyDescent="0.25">
      <c r="A117" s="90">
        <v>44364</v>
      </c>
      <c r="B117" s="90"/>
      <c r="C117" s="90" t="s">
        <v>165</v>
      </c>
      <c r="D117" s="90" t="s">
        <v>150</v>
      </c>
      <c r="E117" s="90" t="s">
        <v>153</v>
      </c>
      <c r="F117" s="90"/>
      <c r="G117" s="90"/>
      <c r="H117" s="90" t="s">
        <v>321</v>
      </c>
      <c r="I117" s="123" t="s">
        <v>160</v>
      </c>
      <c r="L117" s="123" t="s">
        <v>192</v>
      </c>
    </row>
    <row r="118" spans="1:12" s="123" customFormat="1" ht="17.25" customHeight="1" x14ac:dyDescent="0.25">
      <c r="A118" s="90">
        <v>44308</v>
      </c>
      <c r="B118" s="90"/>
      <c r="C118" s="90" t="s">
        <v>165</v>
      </c>
      <c r="D118" s="90" t="s">
        <v>152</v>
      </c>
      <c r="E118" s="90" t="s">
        <v>154</v>
      </c>
      <c r="F118" s="90"/>
      <c r="G118" s="90"/>
      <c r="H118" s="90" t="s">
        <v>106</v>
      </c>
      <c r="I118" s="123" t="s">
        <v>160</v>
      </c>
      <c r="L118" s="123" t="s">
        <v>192</v>
      </c>
    </row>
    <row r="119" spans="1:12" s="123" customFormat="1" ht="17.25" customHeight="1" x14ac:dyDescent="0.25">
      <c r="A119" s="90">
        <v>44308</v>
      </c>
      <c r="B119" s="90"/>
      <c r="C119" s="90" t="s">
        <v>165</v>
      </c>
      <c r="D119" s="90" t="s">
        <v>155</v>
      </c>
      <c r="E119" s="90" t="s">
        <v>199</v>
      </c>
      <c r="F119" s="90"/>
      <c r="G119" s="90"/>
      <c r="H119" s="90" t="s">
        <v>266</v>
      </c>
    </row>
    <row r="120" spans="1:12" s="123" customFormat="1" ht="17.25" customHeight="1" x14ac:dyDescent="0.25">
      <c r="A120" s="90">
        <v>44252</v>
      </c>
      <c r="B120" s="90">
        <v>44140</v>
      </c>
      <c r="C120" s="90" t="s">
        <v>16</v>
      </c>
      <c r="D120" s="90" t="s">
        <v>73</v>
      </c>
      <c r="E120" s="90" t="s">
        <v>115</v>
      </c>
      <c r="F120" s="90"/>
      <c r="G120" s="90" t="s">
        <v>2</v>
      </c>
      <c r="H120" s="90" t="s">
        <v>11</v>
      </c>
    </row>
    <row r="121" spans="1:12" s="123" customFormat="1" ht="17.25" customHeight="1" x14ac:dyDescent="0.25">
      <c r="A121" s="90">
        <v>44252</v>
      </c>
      <c r="B121" s="90"/>
      <c r="C121" s="90" t="s">
        <v>260</v>
      </c>
      <c r="D121" s="90" t="s">
        <v>108</v>
      </c>
      <c r="E121" s="90" t="s">
        <v>109</v>
      </c>
      <c r="F121" s="90" t="s">
        <v>146</v>
      </c>
      <c r="G121" s="90"/>
      <c r="H121" s="90" t="s">
        <v>11</v>
      </c>
    </row>
    <row r="122" spans="1:12" s="123" customFormat="1" ht="17.25" customHeight="1" x14ac:dyDescent="0.25">
      <c r="A122" s="90">
        <v>44252</v>
      </c>
      <c r="B122" s="90"/>
      <c r="C122" s="90" t="s">
        <v>260</v>
      </c>
      <c r="D122" s="90" t="s">
        <v>110</v>
      </c>
      <c r="E122" s="90" t="s">
        <v>111</v>
      </c>
      <c r="F122" s="90"/>
      <c r="G122" s="90"/>
      <c r="H122" s="90" t="s">
        <v>11</v>
      </c>
    </row>
    <row r="123" spans="1:12" s="123" customFormat="1" ht="17.25" customHeight="1" x14ac:dyDescent="0.25">
      <c r="A123" s="90">
        <v>44140</v>
      </c>
      <c r="B123" s="90" t="s">
        <v>77</v>
      </c>
      <c r="C123" s="90" t="s">
        <v>16</v>
      </c>
      <c r="D123" s="90" t="s">
        <v>70</v>
      </c>
      <c r="E123" s="90" t="s">
        <v>69</v>
      </c>
      <c r="F123" s="90"/>
      <c r="G123" s="90"/>
      <c r="H123" s="90" t="s">
        <v>13</v>
      </c>
    </row>
    <row r="124" spans="1:12" s="123" customFormat="1" ht="17.25" customHeight="1" x14ac:dyDescent="0.25">
      <c r="A124" s="90">
        <v>44140</v>
      </c>
      <c r="B124" s="90" t="s">
        <v>77</v>
      </c>
      <c r="C124" s="90" t="s">
        <v>16</v>
      </c>
      <c r="D124" s="90" t="s">
        <v>74</v>
      </c>
      <c r="E124" s="90" t="s">
        <v>259</v>
      </c>
      <c r="F124" s="90"/>
      <c r="G124" s="90" t="s">
        <v>2</v>
      </c>
      <c r="H124" s="90" t="s">
        <v>11</v>
      </c>
    </row>
    <row r="125" spans="1:12" s="123" customFormat="1" ht="63" x14ac:dyDescent="0.25">
      <c r="A125" s="90">
        <v>44140</v>
      </c>
      <c r="B125" s="90" t="s">
        <v>77</v>
      </c>
      <c r="C125" s="90" t="s">
        <v>16</v>
      </c>
      <c r="D125" s="90" t="s">
        <v>76</v>
      </c>
      <c r="E125" s="90" t="s">
        <v>75</v>
      </c>
      <c r="F125" s="90" t="s">
        <v>665</v>
      </c>
      <c r="G125" s="90" t="s">
        <v>47</v>
      </c>
      <c r="H125" s="90" t="s">
        <v>11</v>
      </c>
    </row>
    <row r="126" spans="1:12" s="123" customFormat="1" ht="17.25" customHeight="1" x14ac:dyDescent="0.25">
      <c r="A126" s="90">
        <v>44084</v>
      </c>
      <c r="B126" s="90" t="s">
        <v>77</v>
      </c>
      <c r="C126" s="90" t="s">
        <v>16</v>
      </c>
      <c r="D126" s="90" t="s">
        <v>66</v>
      </c>
      <c r="E126" s="90" t="s">
        <v>67</v>
      </c>
      <c r="F126" s="90" t="s">
        <v>664</v>
      </c>
      <c r="G126" s="90" t="s">
        <v>46</v>
      </c>
      <c r="H126" s="90" t="s">
        <v>11</v>
      </c>
    </row>
    <row r="127" spans="1:12" s="123" customFormat="1" ht="17.25" customHeight="1" x14ac:dyDescent="0.25">
      <c r="A127" s="90">
        <v>44084</v>
      </c>
      <c r="B127" s="90" t="s">
        <v>77</v>
      </c>
      <c r="C127" s="90" t="s">
        <v>16</v>
      </c>
      <c r="D127" s="90" t="s">
        <v>12</v>
      </c>
      <c r="E127" s="90" t="s">
        <v>98</v>
      </c>
      <c r="F127" s="90"/>
      <c r="G127" s="90"/>
      <c r="H127" s="90" t="s">
        <v>11</v>
      </c>
    </row>
    <row r="128" spans="1:12" s="123" customFormat="1" ht="17.25" customHeight="1" x14ac:dyDescent="0.25">
      <c r="A128" s="90">
        <v>44028</v>
      </c>
      <c r="B128" s="90" t="s">
        <v>77</v>
      </c>
      <c r="C128" s="90" t="s">
        <v>16</v>
      </c>
      <c r="D128" s="90" t="s">
        <v>8</v>
      </c>
      <c r="E128" s="90" t="s">
        <v>258</v>
      </c>
      <c r="F128" s="90" t="s">
        <v>663</v>
      </c>
      <c r="G128" s="90" t="s">
        <v>45</v>
      </c>
      <c r="H128" s="90" t="s">
        <v>11</v>
      </c>
    </row>
    <row r="129" spans="1:8" s="123" customFormat="1" ht="17.25" customHeight="1" x14ac:dyDescent="0.25">
      <c r="A129" s="90">
        <v>43972</v>
      </c>
      <c r="B129" s="90" t="s">
        <v>77</v>
      </c>
      <c r="C129" s="90" t="s">
        <v>16</v>
      </c>
      <c r="D129" s="90" t="s">
        <v>10</v>
      </c>
      <c r="E129" s="90" t="s">
        <v>9</v>
      </c>
      <c r="F129" s="90" t="s">
        <v>662</v>
      </c>
      <c r="G129" s="90"/>
      <c r="H129" s="90" t="s">
        <v>11</v>
      </c>
    </row>
    <row r="130" spans="1:8" s="123" customFormat="1" ht="17.25" customHeight="1" x14ac:dyDescent="0.25">
      <c r="A130" s="90">
        <v>43972</v>
      </c>
      <c r="B130" s="90" t="s">
        <v>77</v>
      </c>
      <c r="C130" s="90" t="s">
        <v>16</v>
      </c>
      <c r="D130" s="90" t="s">
        <v>52</v>
      </c>
      <c r="E130" s="90" t="s">
        <v>60</v>
      </c>
      <c r="F130" s="90"/>
      <c r="G130" s="90"/>
      <c r="H130" s="90" t="s">
        <v>11</v>
      </c>
    </row>
    <row r="131" spans="1:8" s="123" customFormat="1" ht="17.25" customHeight="1" x14ac:dyDescent="0.25">
      <c r="A131" s="90">
        <v>43916</v>
      </c>
      <c r="B131" s="90" t="s">
        <v>77</v>
      </c>
      <c r="C131" s="90" t="s">
        <v>16</v>
      </c>
      <c r="D131" s="90" t="s">
        <v>51</v>
      </c>
      <c r="E131" s="90" t="s">
        <v>257</v>
      </c>
      <c r="F131" s="90"/>
      <c r="G131" s="90"/>
      <c r="H131" s="90" t="s">
        <v>11</v>
      </c>
    </row>
    <row r="132" spans="1:8" s="123" customFormat="1" ht="17.25" customHeight="1" x14ac:dyDescent="0.25">
      <c r="A132" s="90">
        <v>43860</v>
      </c>
      <c r="B132" s="90" t="s">
        <v>77</v>
      </c>
      <c r="C132" s="90" t="s">
        <v>16</v>
      </c>
      <c r="D132" s="90" t="s">
        <v>36</v>
      </c>
      <c r="E132" s="90" t="s">
        <v>5</v>
      </c>
      <c r="F132" s="90"/>
      <c r="G132" s="90"/>
      <c r="H132" s="90" t="s">
        <v>11</v>
      </c>
    </row>
    <row r="133" spans="1:8" s="123" customFormat="1" ht="17.25" customHeight="1" x14ac:dyDescent="0.25">
      <c r="A133" s="90">
        <v>43776</v>
      </c>
      <c r="B133" s="90" t="s">
        <v>77</v>
      </c>
      <c r="C133" s="90" t="s">
        <v>16</v>
      </c>
      <c r="D133" s="90" t="s">
        <v>71</v>
      </c>
      <c r="E133" s="90" t="s">
        <v>15</v>
      </c>
      <c r="F133" s="90"/>
      <c r="G133" s="90"/>
      <c r="H133" s="90" t="s">
        <v>13</v>
      </c>
    </row>
    <row r="134" spans="1:8" s="123" customFormat="1" ht="17.25" customHeight="1" x14ac:dyDescent="0.25">
      <c r="A134" s="90">
        <v>43748</v>
      </c>
      <c r="B134" s="90" t="s">
        <v>77</v>
      </c>
      <c r="C134" s="90" t="s">
        <v>16</v>
      </c>
      <c r="D134" s="90" t="s">
        <v>7</v>
      </c>
      <c r="E134" s="90" t="s">
        <v>3</v>
      </c>
      <c r="F134" s="90"/>
      <c r="G134" s="90"/>
      <c r="H134" s="90" t="s">
        <v>11</v>
      </c>
    </row>
    <row r="135" spans="1:8" s="123" customFormat="1" ht="17.25" customHeight="1" x14ac:dyDescent="0.25">
      <c r="A135" s="90">
        <v>43748</v>
      </c>
      <c r="B135" s="90" t="s">
        <v>77</v>
      </c>
      <c r="C135" s="90" t="s">
        <v>16</v>
      </c>
      <c r="D135" s="90" t="s">
        <v>48</v>
      </c>
      <c r="E135" s="90" t="s">
        <v>49</v>
      </c>
      <c r="F135" s="90"/>
      <c r="G135" s="90"/>
      <c r="H135" s="90" t="s">
        <v>11</v>
      </c>
    </row>
  </sheetData>
  <autoFilter ref="A1:BU71"/>
  <sortState ref="A76:BU135">
    <sortCondition descending="1" ref="A76:A135"/>
  </sortState>
  <phoneticPr fontId="5" type="noConversion"/>
  <hyperlinks>
    <hyperlink ref="F129" r:id="rId1"/>
    <hyperlink ref="F128" r:id="rId2"/>
    <hyperlink ref="F126" r:id="rId3"/>
    <hyperlink ref="F125" r:id="rId4"/>
    <hyperlink ref="F121" r:id="rId5"/>
    <hyperlink ref="F94" r:id="rId6"/>
    <hyperlink ref="F96" r:id="rId7"/>
    <hyperlink ref="F114" r:id="rId8"/>
    <hyperlink ref="F95" r:id="rId9"/>
    <hyperlink ref="F93" r:id="rId10"/>
    <hyperlink ref="F89" r:id="rId11"/>
    <hyperlink ref="F106" r:id="rId12"/>
    <hyperlink ref="F14" r:id="rId13"/>
    <hyperlink ref="F80" r:id="rId14"/>
    <hyperlink ref="F15" r:id="rId15"/>
    <hyperlink ref="F2" r:id="rId16"/>
    <hyperlink ref="F3" r:id="rId17"/>
    <hyperlink ref="F16" r:id="rId18"/>
    <hyperlink ref="F22" r:id="rId19"/>
    <hyperlink ref="F77" r:id="rId20"/>
    <hyperlink ref="F78" r:id="rId21"/>
    <hyperlink ref="F17" r:id="rId22"/>
    <hyperlink ref="F12" r:id="rId23"/>
    <hyperlink ref="F20" r:id="rId24"/>
    <hyperlink ref="F7" r:id="rId25"/>
    <hyperlink ref="F10" r:id="rId26"/>
    <hyperlink ref="F21" r:id="rId27"/>
    <hyperlink ref="F26" r:id="rId28"/>
    <hyperlink ref="F82" r:id="rId29"/>
    <hyperlink ref="F23" r:id="rId30"/>
    <hyperlink ref="F25" r:id="rId31"/>
  </hyperlinks>
  <pageMargins left="0.25" right="0.25" top="0.6" bottom="0.2" header="0.15" footer="0.1"/>
  <pageSetup paperSize="3" orientation="landscape" r:id="rId32"/>
  <headerFooter>
    <oddHeader xml:space="preserve">&amp;L&amp;"-,Bold"&amp;10Updated 7/5/2022
&amp;C&amp;"-,Bold"&amp;20&amp;K000000ESA PBN (Team 2) PUBLICATION PLAN&amp;R&amp;"-,Bold"&amp;10 2022 DATES TENTATIVE: Subject to change (COVID-19 impacts)&amp;"-,Regular"&amp;11
</oddHeader>
  </headerFooter>
  <rowBreaks count="3" manualBreakCount="3">
    <brk id="23" max="16383" man="1"/>
    <brk id="40" max="16383" man="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9"/>
  <sheetViews>
    <sheetView zoomScale="110" zoomScaleNormal="110" workbookViewId="0">
      <pane xSplit="4" ySplit="2" topLeftCell="G3" activePane="bottomRight" state="frozen"/>
      <selection pane="topRight" activeCell="E1" sqref="E1"/>
      <selection pane="bottomLeft" activeCell="A3" sqref="A3"/>
      <selection pane="bottomRight" activeCell="A18" sqref="A18"/>
    </sheetView>
  </sheetViews>
  <sheetFormatPr defaultRowHeight="15" x14ac:dyDescent="0.25"/>
  <cols>
    <col min="1" max="1" width="12.28515625" style="30" bestFit="1" customWidth="1"/>
    <col min="2" max="2" width="11.42578125" style="30" customWidth="1"/>
    <col min="3" max="3" width="20.7109375" style="30" customWidth="1"/>
    <col min="4" max="4" width="55.28515625" customWidth="1"/>
    <col min="5" max="5" width="49.140625" bestFit="1" customWidth="1"/>
    <col min="6" max="6" width="51.28515625" style="20" customWidth="1"/>
    <col min="7" max="9" width="48.7109375" customWidth="1"/>
    <col min="10" max="10" width="8.7109375" style="13" bestFit="1" customWidth="1"/>
    <col min="11" max="11" width="12.28515625" hidden="1" customWidth="1"/>
    <col min="12" max="13" width="11.42578125" hidden="1" customWidth="1"/>
    <col min="14" max="16" width="11.42578125" customWidth="1"/>
    <col min="17" max="17" width="14.85546875" customWidth="1"/>
    <col min="18" max="18" width="11.7109375" bestFit="1" customWidth="1"/>
    <col min="19" max="19" width="12.42578125" customWidth="1"/>
    <col min="20" max="20" width="13.28515625" customWidth="1"/>
    <col min="21" max="22" width="12" customWidth="1"/>
    <col min="23" max="23" width="11.5703125" customWidth="1"/>
    <col min="24" max="24" width="10.7109375" customWidth="1"/>
    <col min="25" max="25" width="9.7109375" bestFit="1" customWidth="1"/>
    <col min="26" max="26" width="14.140625" customWidth="1"/>
  </cols>
  <sheetData>
    <row r="1" spans="1:26" ht="16.5" customHeight="1" x14ac:dyDescent="0.25">
      <c r="A1" s="183" t="s">
        <v>147</v>
      </c>
      <c r="B1" s="184"/>
      <c r="C1" s="132">
        <v>44868</v>
      </c>
      <c r="D1" s="180" t="s">
        <v>33</v>
      </c>
      <c r="E1" s="181"/>
      <c r="F1" s="181"/>
      <c r="G1" s="181"/>
      <c r="H1" s="181"/>
      <c r="I1" s="181"/>
      <c r="J1" s="182"/>
      <c r="K1" s="14" t="s">
        <v>58</v>
      </c>
      <c r="L1" s="10" t="s">
        <v>41</v>
      </c>
      <c r="M1" s="14" t="s">
        <v>58</v>
      </c>
      <c r="N1" s="10" t="s">
        <v>38</v>
      </c>
      <c r="O1" s="14" t="s">
        <v>58</v>
      </c>
      <c r="P1" s="10" t="s">
        <v>39</v>
      </c>
      <c r="Q1" s="14" t="s">
        <v>58</v>
      </c>
      <c r="R1" s="10" t="s">
        <v>40</v>
      </c>
      <c r="S1" s="14" t="s">
        <v>58</v>
      </c>
      <c r="T1" s="14" t="s">
        <v>58</v>
      </c>
      <c r="U1" s="14" t="s">
        <v>58</v>
      </c>
      <c r="V1" s="14" t="s">
        <v>58</v>
      </c>
      <c r="W1" s="14" t="s">
        <v>58</v>
      </c>
      <c r="X1" s="14" t="s">
        <v>58</v>
      </c>
      <c r="Y1" s="14" t="s">
        <v>58</v>
      </c>
      <c r="Z1" s="14" t="s">
        <v>58</v>
      </c>
    </row>
    <row r="2" spans="1:26" x14ac:dyDescent="0.25">
      <c r="A2" s="14" t="s">
        <v>31</v>
      </c>
      <c r="B2" s="14" t="s">
        <v>30</v>
      </c>
      <c r="C2" s="14" t="s">
        <v>90</v>
      </c>
      <c r="D2" s="3" t="s">
        <v>91</v>
      </c>
      <c r="E2" s="3" t="s">
        <v>82</v>
      </c>
      <c r="F2" s="48" t="s">
        <v>86</v>
      </c>
      <c r="G2" s="3" t="s">
        <v>94</v>
      </c>
      <c r="H2" s="3" t="s">
        <v>100</v>
      </c>
      <c r="I2" s="6" t="s">
        <v>31</v>
      </c>
      <c r="J2" s="3" t="s">
        <v>30</v>
      </c>
      <c r="K2" s="3">
        <v>43916</v>
      </c>
      <c r="L2" s="3">
        <v>43972</v>
      </c>
      <c r="M2" s="3">
        <v>43972</v>
      </c>
      <c r="N2" s="3">
        <v>44028</v>
      </c>
      <c r="O2" s="3">
        <v>44028</v>
      </c>
      <c r="P2" s="3">
        <v>44084</v>
      </c>
      <c r="Q2" s="3">
        <v>44084</v>
      </c>
      <c r="R2" s="3">
        <v>44140</v>
      </c>
      <c r="S2" s="3">
        <v>44140</v>
      </c>
      <c r="T2" s="3">
        <v>44196</v>
      </c>
      <c r="U2" s="3">
        <v>44252</v>
      </c>
      <c r="V2" s="3">
        <v>44308</v>
      </c>
      <c r="W2" s="3">
        <v>44364</v>
      </c>
      <c r="X2" s="3">
        <v>44420</v>
      </c>
      <c r="Y2" s="3">
        <v>44476</v>
      </c>
      <c r="Z2" s="6">
        <v>44532</v>
      </c>
    </row>
    <row r="3" spans="1:26" x14ac:dyDescent="0.25">
      <c r="A3" s="37">
        <v>365</v>
      </c>
      <c r="B3" s="31" t="s">
        <v>84</v>
      </c>
      <c r="C3" s="44">
        <f t="shared" ref="C3:C34" si="0">SUM($C$1)-A3</f>
        <v>44503</v>
      </c>
      <c r="D3" s="7" t="s">
        <v>29</v>
      </c>
      <c r="E3" s="7" t="str">
        <f>D3</f>
        <v>Submit draft ATS Route Memo to OSG (D-340)</v>
      </c>
      <c r="F3" s="49"/>
      <c r="G3" s="24"/>
      <c r="H3" s="25"/>
      <c r="I3" s="5">
        <v>340</v>
      </c>
      <c r="J3" s="2" t="s">
        <v>16</v>
      </c>
      <c r="K3" s="4"/>
      <c r="L3" s="4">
        <f t="shared" ref="L3:L11" si="1">L$2-$I3</f>
        <v>43632</v>
      </c>
      <c r="M3" s="4"/>
      <c r="N3" s="4">
        <f>N$2-$I3</f>
        <v>43688</v>
      </c>
      <c r="O3" s="4"/>
      <c r="P3" s="4">
        <f>P$2-$I3</f>
        <v>43744</v>
      </c>
      <c r="Q3" s="4"/>
      <c r="R3" s="4">
        <f>R$2-$I3</f>
        <v>43800</v>
      </c>
      <c r="S3" s="4">
        <f t="shared" ref="S3:Z7" si="2">S$2-$I3</f>
        <v>43800</v>
      </c>
      <c r="T3" s="4">
        <f t="shared" si="2"/>
        <v>43856</v>
      </c>
      <c r="U3" s="4">
        <f t="shared" si="2"/>
        <v>43912</v>
      </c>
      <c r="V3" s="4">
        <f t="shared" si="2"/>
        <v>43968</v>
      </c>
      <c r="W3" s="4">
        <f t="shared" si="2"/>
        <v>44024</v>
      </c>
      <c r="X3" s="4">
        <f t="shared" si="2"/>
        <v>44080</v>
      </c>
      <c r="Y3" s="4">
        <f t="shared" si="2"/>
        <v>44136</v>
      </c>
      <c r="Z3" s="4">
        <f t="shared" si="2"/>
        <v>44192</v>
      </c>
    </row>
    <row r="4" spans="1:26" x14ac:dyDescent="0.25">
      <c r="A4" s="62">
        <v>310</v>
      </c>
      <c r="B4" s="31" t="s">
        <v>17</v>
      </c>
      <c r="C4" s="44">
        <f t="shared" si="0"/>
        <v>44558</v>
      </c>
      <c r="D4" s="7" t="s">
        <v>79</v>
      </c>
      <c r="E4" s="7" t="str">
        <f t="shared" ref="E4:E25" si="3">D4</f>
        <v>Submit ATS Route Memo to AJV-P21 (D-310)</v>
      </c>
      <c r="F4" s="49"/>
      <c r="G4" s="24"/>
      <c r="H4" s="25"/>
      <c r="I4" s="5">
        <v>310</v>
      </c>
      <c r="J4" s="2" t="s">
        <v>17</v>
      </c>
      <c r="K4" s="4"/>
      <c r="L4" s="4">
        <f t="shared" si="1"/>
        <v>43662</v>
      </c>
      <c r="M4" s="4"/>
      <c r="N4" s="4">
        <f>N$2-$I4</f>
        <v>43718</v>
      </c>
      <c r="O4" s="4"/>
      <c r="P4" s="4">
        <f>P$2-$I4</f>
        <v>43774</v>
      </c>
      <c r="Q4" s="4"/>
      <c r="R4" s="4">
        <f>R$2-$I4</f>
        <v>43830</v>
      </c>
      <c r="S4" s="4">
        <f t="shared" si="2"/>
        <v>43830</v>
      </c>
      <c r="T4" s="4">
        <f t="shared" si="2"/>
        <v>43886</v>
      </c>
      <c r="U4" s="4">
        <f t="shared" si="2"/>
        <v>43942</v>
      </c>
      <c r="V4" s="4">
        <f t="shared" si="2"/>
        <v>43998</v>
      </c>
      <c r="W4" s="4">
        <f t="shared" si="2"/>
        <v>44054</v>
      </c>
      <c r="X4" s="4">
        <f t="shared" si="2"/>
        <v>44110</v>
      </c>
      <c r="Y4" s="4">
        <f t="shared" si="2"/>
        <v>44166</v>
      </c>
      <c r="Z4" s="4">
        <f t="shared" si="2"/>
        <v>44222</v>
      </c>
    </row>
    <row r="5" spans="1:26" x14ac:dyDescent="0.25">
      <c r="A5" s="37">
        <v>305</v>
      </c>
      <c r="B5" s="31" t="s">
        <v>81</v>
      </c>
      <c r="C5" s="44">
        <f t="shared" si="0"/>
        <v>44563</v>
      </c>
      <c r="D5" s="7" t="s">
        <v>18</v>
      </c>
      <c r="E5" s="7" t="str">
        <f t="shared" si="3"/>
        <v>Submit draft NPRM to AGC (D-305)</v>
      </c>
      <c r="F5" s="49"/>
      <c r="G5" s="24"/>
      <c r="H5" s="25"/>
      <c r="I5" s="5">
        <v>305</v>
      </c>
      <c r="J5" s="2" t="s">
        <v>81</v>
      </c>
      <c r="K5" s="4"/>
      <c r="L5" s="4">
        <f t="shared" si="1"/>
        <v>43667</v>
      </c>
      <c r="M5" s="4"/>
      <c r="N5" s="4">
        <f>N$2-$I5</f>
        <v>43723</v>
      </c>
      <c r="O5" s="4"/>
      <c r="P5" s="4">
        <f>P$2-$I5</f>
        <v>43779</v>
      </c>
      <c r="Q5" s="4"/>
      <c r="R5" s="4">
        <f>R$2-$I5</f>
        <v>43835</v>
      </c>
      <c r="S5" s="4">
        <f t="shared" si="2"/>
        <v>43835</v>
      </c>
      <c r="T5" s="4">
        <f t="shared" si="2"/>
        <v>43891</v>
      </c>
      <c r="U5" s="4">
        <f t="shared" si="2"/>
        <v>43947</v>
      </c>
      <c r="V5" s="4">
        <f t="shared" si="2"/>
        <v>44003</v>
      </c>
      <c r="W5" s="4">
        <f t="shared" si="2"/>
        <v>44059</v>
      </c>
      <c r="X5" s="4">
        <f t="shared" si="2"/>
        <v>44115</v>
      </c>
      <c r="Y5" s="4">
        <f t="shared" si="2"/>
        <v>44171</v>
      </c>
      <c r="Z5" s="4">
        <f t="shared" si="2"/>
        <v>44227</v>
      </c>
    </row>
    <row r="6" spans="1:26" x14ac:dyDescent="0.25">
      <c r="A6" s="37">
        <v>275</v>
      </c>
      <c r="B6" s="31" t="s">
        <v>19</v>
      </c>
      <c r="C6" s="44">
        <f t="shared" si="0"/>
        <v>44593</v>
      </c>
      <c r="D6" s="7" t="s">
        <v>80</v>
      </c>
      <c r="E6" s="7" t="str">
        <f t="shared" si="3"/>
        <v>Provide comments/edits to AJV-P21 (D-275)</v>
      </c>
      <c r="F6" s="49"/>
      <c r="G6" s="24"/>
      <c r="H6" s="25"/>
      <c r="I6" s="5">
        <v>275</v>
      </c>
      <c r="J6" s="2" t="s">
        <v>19</v>
      </c>
      <c r="K6" s="4"/>
      <c r="L6" s="4">
        <f t="shared" si="1"/>
        <v>43697</v>
      </c>
      <c r="M6" s="4"/>
      <c r="N6" s="4">
        <f>N$2-$I6</f>
        <v>43753</v>
      </c>
      <c r="O6" s="4"/>
      <c r="P6" s="4">
        <f>P$2-$I6</f>
        <v>43809</v>
      </c>
      <c r="Q6" s="4"/>
      <c r="R6" s="4">
        <f>R$2-$I6</f>
        <v>43865</v>
      </c>
      <c r="S6" s="4">
        <f t="shared" si="2"/>
        <v>43865</v>
      </c>
      <c r="T6" s="4">
        <f t="shared" si="2"/>
        <v>43921</v>
      </c>
      <c r="U6" s="4">
        <f t="shared" si="2"/>
        <v>43977</v>
      </c>
      <c r="V6" s="4">
        <f t="shared" si="2"/>
        <v>44033</v>
      </c>
      <c r="W6" s="4">
        <f t="shared" si="2"/>
        <v>44089</v>
      </c>
      <c r="X6" s="4">
        <f t="shared" si="2"/>
        <v>44145</v>
      </c>
      <c r="Y6" s="4">
        <f t="shared" si="2"/>
        <v>44201</v>
      </c>
      <c r="Z6" s="4">
        <f t="shared" si="2"/>
        <v>44257</v>
      </c>
    </row>
    <row r="7" spans="1:26" x14ac:dyDescent="0.25">
      <c r="A7" s="37">
        <v>270</v>
      </c>
      <c r="B7" s="31" t="s">
        <v>81</v>
      </c>
      <c r="C7" s="44">
        <f t="shared" si="0"/>
        <v>44598</v>
      </c>
      <c r="D7" s="7" t="s">
        <v>20</v>
      </c>
      <c r="E7" s="7" t="str">
        <f t="shared" si="3"/>
        <v>Submit final/edited/AJV-11-signed NPRM to AGC (D-270)</v>
      </c>
      <c r="F7" s="49"/>
      <c r="G7" s="24"/>
      <c r="H7" s="25"/>
      <c r="I7" s="5">
        <v>270</v>
      </c>
      <c r="J7" s="2" t="s">
        <v>81</v>
      </c>
      <c r="K7" s="4"/>
      <c r="L7" s="4">
        <f t="shared" si="1"/>
        <v>43702</v>
      </c>
      <c r="M7" s="4"/>
      <c r="N7" s="4">
        <f>N$2-$I7</f>
        <v>43758</v>
      </c>
      <c r="O7" s="4"/>
      <c r="P7" s="4">
        <f>P$2-$I7</f>
        <v>43814</v>
      </c>
      <c r="Q7" s="4"/>
      <c r="R7" s="4">
        <f>R$2-$I7</f>
        <v>43870</v>
      </c>
      <c r="S7" s="4">
        <f t="shared" si="2"/>
        <v>43870</v>
      </c>
      <c r="T7" s="4">
        <f t="shared" si="2"/>
        <v>43926</v>
      </c>
      <c r="U7" s="4">
        <f t="shared" si="2"/>
        <v>43982</v>
      </c>
      <c r="V7" s="4">
        <f t="shared" si="2"/>
        <v>44038</v>
      </c>
      <c r="W7" s="4">
        <f t="shared" si="2"/>
        <v>44094</v>
      </c>
      <c r="X7" s="4">
        <f t="shared" si="2"/>
        <v>44150</v>
      </c>
      <c r="Y7" s="4">
        <f t="shared" si="2"/>
        <v>44206</v>
      </c>
      <c r="Z7" s="4">
        <f t="shared" si="2"/>
        <v>44262</v>
      </c>
    </row>
    <row r="8" spans="1:26" x14ac:dyDescent="0.25">
      <c r="A8" s="37">
        <v>260</v>
      </c>
      <c r="B8" s="31" t="s">
        <v>19</v>
      </c>
      <c r="C8" s="44">
        <f t="shared" si="0"/>
        <v>44608</v>
      </c>
      <c r="D8" s="15" t="s">
        <v>83</v>
      </c>
      <c r="E8" s="7" t="str">
        <f>D8</f>
        <v>Publish in Federal Register (D-260)</v>
      </c>
      <c r="F8" s="49"/>
      <c r="G8" s="24"/>
      <c r="H8" s="25"/>
      <c r="I8" s="5">
        <v>260</v>
      </c>
      <c r="J8" s="2" t="s">
        <v>19</v>
      </c>
      <c r="K8" s="4"/>
      <c r="L8" s="4">
        <f t="shared" si="1"/>
        <v>43712</v>
      </c>
      <c r="M8" s="4"/>
      <c r="N8" s="12" t="s">
        <v>44</v>
      </c>
      <c r="P8" s="12" t="s">
        <v>53</v>
      </c>
      <c r="Q8" s="11"/>
      <c r="R8" s="12" t="s">
        <v>54</v>
      </c>
      <c r="S8" s="12" t="s">
        <v>54</v>
      </c>
      <c r="T8" s="12" t="s">
        <v>54</v>
      </c>
      <c r="U8" s="12" t="s">
        <v>54</v>
      </c>
      <c r="V8" s="12" t="s">
        <v>54</v>
      </c>
      <c r="W8" s="12" t="s">
        <v>54</v>
      </c>
      <c r="X8" s="12" t="s">
        <v>54</v>
      </c>
      <c r="Y8" s="12" t="s">
        <v>54</v>
      </c>
      <c r="Z8" s="12" t="s">
        <v>54</v>
      </c>
    </row>
    <row r="9" spans="1:26" x14ac:dyDescent="0.25">
      <c r="A9" s="38">
        <v>235</v>
      </c>
      <c r="B9" s="32" t="s">
        <v>84</v>
      </c>
      <c r="C9" s="45">
        <f t="shared" si="0"/>
        <v>44633</v>
      </c>
      <c r="D9" s="27" t="s">
        <v>120</v>
      </c>
      <c r="E9" s="27"/>
      <c r="F9" s="49" t="str">
        <f>D9</f>
        <v>Submit Route Documentation to FPT (D-235)</v>
      </c>
      <c r="G9" s="24"/>
      <c r="H9" s="25"/>
      <c r="I9" s="9">
        <v>235</v>
      </c>
      <c r="J9" s="7" t="s">
        <v>16</v>
      </c>
      <c r="K9" s="8"/>
      <c r="L9" s="8">
        <f t="shared" si="1"/>
        <v>43737</v>
      </c>
      <c r="M9" s="8"/>
      <c r="N9" s="8">
        <f>N$2-$I9</f>
        <v>43793</v>
      </c>
      <c r="O9" s="8"/>
      <c r="P9" s="8">
        <f>P$2-$I9</f>
        <v>43849</v>
      </c>
      <c r="Q9" s="8"/>
      <c r="R9" s="8">
        <f>R$2-$I9</f>
        <v>43905</v>
      </c>
      <c r="S9" s="8">
        <f t="shared" ref="S9:Z9" si="4">S$2-$I9</f>
        <v>43905</v>
      </c>
      <c r="T9" s="8">
        <f t="shared" si="4"/>
        <v>43961</v>
      </c>
      <c r="U9" s="8">
        <f t="shared" si="4"/>
        <v>44017</v>
      </c>
      <c r="V9" s="8">
        <f t="shared" si="4"/>
        <v>44073</v>
      </c>
      <c r="W9" s="8">
        <f t="shared" si="4"/>
        <v>44129</v>
      </c>
      <c r="X9" s="8">
        <f t="shared" si="4"/>
        <v>44185</v>
      </c>
      <c r="Y9" s="8">
        <f t="shared" si="4"/>
        <v>44241</v>
      </c>
      <c r="Z9" s="8">
        <f t="shared" si="4"/>
        <v>44297</v>
      </c>
    </row>
    <row r="10" spans="1:26" x14ac:dyDescent="0.25">
      <c r="A10" s="37">
        <v>215</v>
      </c>
      <c r="B10" s="31" t="s">
        <v>19</v>
      </c>
      <c r="C10" s="44">
        <f t="shared" si="0"/>
        <v>44653</v>
      </c>
      <c r="D10" s="15" t="s">
        <v>21</v>
      </c>
      <c r="E10" s="7" t="str">
        <f t="shared" si="3"/>
        <v>45-day comment period ends (D-215)</v>
      </c>
      <c r="F10" s="49"/>
      <c r="G10" s="24"/>
      <c r="H10" s="25"/>
      <c r="I10" s="5">
        <v>215</v>
      </c>
      <c r="J10" s="2" t="s">
        <v>19</v>
      </c>
      <c r="K10" s="4"/>
      <c r="L10" s="4">
        <f t="shared" si="1"/>
        <v>43757</v>
      </c>
      <c r="M10" s="4"/>
      <c r="N10" s="12" t="s">
        <v>43</v>
      </c>
      <c r="O10" s="4"/>
      <c r="P10" s="18" t="s">
        <v>56</v>
      </c>
      <c r="Q10" s="4"/>
      <c r="R10" s="18" t="s">
        <v>55</v>
      </c>
      <c r="S10" s="18" t="s">
        <v>55</v>
      </c>
      <c r="T10" s="18" t="s">
        <v>55</v>
      </c>
      <c r="U10" s="18" t="s">
        <v>55</v>
      </c>
      <c r="V10" s="18" t="s">
        <v>55</v>
      </c>
      <c r="W10" s="18" t="s">
        <v>55</v>
      </c>
      <c r="X10" s="18" t="s">
        <v>55</v>
      </c>
      <c r="Y10" s="18" t="s">
        <v>55</v>
      </c>
      <c r="Z10" s="18" t="s">
        <v>55</v>
      </c>
    </row>
    <row r="11" spans="1:26" x14ac:dyDescent="0.25">
      <c r="A11" s="62">
        <v>205</v>
      </c>
      <c r="B11" s="32" t="s">
        <v>85</v>
      </c>
      <c r="C11" s="45">
        <f t="shared" si="0"/>
        <v>44663</v>
      </c>
      <c r="D11" s="27" t="s">
        <v>32</v>
      </c>
      <c r="E11" s="27"/>
      <c r="F11" s="49" t="str">
        <f>D11</f>
        <v>Submit Route Documentation to AIS (D-205)</v>
      </c>
      <c r="G11" s="24"/>
      <c r="H11" s="25"/>
      <c r="I11" s="9">
        <v>205</v>
      </c>
      <c r="J11" s="7" t="s">
        <v>28</v>
      </c>
      <c r="K11" s="8"/>
      <c r="L11" s="8">
        <f t="shared" si="1"/>
        <v>43767</v>
      </c>
      <c r="M11" s="8"/>
      <c r="N11" s="8">
        <f>N$2-$I11</f>
        <v>43823</v>
      </c>
      <c r="O11" s="8"/>
      <c r="P11" s="8">
        <f>P$2-$I11</f>
        <v>43879</v>
      </c>
      <c r="Q11" s="8"/>
      <c r="R11" s="8">
        <f>R$2-$I11</f>
        <v>43935</v>
      </c>
      <c r="S11" s="8">
        <f t="shared" ref="S11:Z11" si="5">S$2-$I11</f>
        <v>43935</v>
      </c>
      <c r="T11" s="8">
        <f t="shared" si="5"/>
        <v>43991</v>
      </c>
      <c r="U11" s="8">
        <f t="shared" si="5"/>
        <v>44047</v>
      </c>
      <c r="V11" s="8">
        <f t="shared" si="5"/>
        <v>44103</v>
      </c>
      <c r="W11" s="8">
        <f t="shared" si="5"/>
        <v>44159</v>
      </c>
      <c r="X11" s="8">
        <f t="shared" si="5"/>
        <v>44215</v>
      </c>
      <c r="Y11" s="8">
        <f t="shared" si="5"/>
        <v>44271</v>
      </c>
      <c r="Z11" s="8">
        <f t="shared" si="5"/>
        <v>44327</v>
      </c>
    </row>
    <row r="12" spans="1:26" x14ac:dyDescent="0.25">
      <c r="A12" s="39">
        <v>204</v>
      </c>
      <c r="B12" s="33" t="s">
        <v>84</v>
      </c>
      <c r="C12" s="46">
        <f t="shared" si="0"/>
        <v>44664</v>
      </c>
      <c r="D12" s="42" t="s">
        <v>121</v>
      </c>
      <c r="E12" s="42"/>
      <c r="F12" s="50"/>
      <c r="G12" s="42" t="str">
        <f>D12</f>
        <v>Submit Procedure Documentation to FPT (D-204)</v>
      </c>
      <c r="H12" s="25"/>
      <c r="I12" s="9">
        <v>205</v>
      </c>
      <c r="J12" s="7" t="s">
        <v>16</v>
      </c>
      <c r="K12" s="8">
        <f>K$2-$I12</f>
        <v>43711</v>
      </c>
      <c r="L12" s="8"/>
      <c r="M12" s="8">
        <f>M$2-$I12</f>
        <v>43767</v>
      </c>
      <c r="N12" s="8"/>
      <c r="O12" s="8">
        <f>O$2-$I12</f>
        <v>43823</v>
      </c>
      <c r="P12" s="8"/>
      <c r="Q12" s="8">
        <f>Q$2-$I12</f>
        <v>43879</v>
      </c>
      <c r="R12" s="8"/>
      <c r="S12" s="8">
        <f t="shared" ref="S12:Z13" si="6">S$2-$I12</f>
        <v>43935</v>
      </c>
      <c r="T12" s="8">
        <f t="shared" si="6"/>
        <v>43991</v>
      </c>
      <c r="U12" s="8">
        <f t="shared" si="6"/>
        <v>44047</v>
      </c>
      <c r="V12" s="8">
        <f t="shared" si="6"/>
        <v>44103</v>
      </c>
      <c r="W12" s="8">
        <f t="shared" si="6"/>
        <v>44159</v>
      </c>
      <c r="X12" s="8">
        <f t="shared" si="6"/>
        <v>44215</v>
      </c>
      <c r="Y12" s="8">
        <f t="shared" si="6"/>
        <v>44271</v>
      </c>
      <c r="Z12" s="8">
        <f t="shared" si="6"/>
        <v>44327</v>
      </c>
    </row>
    <row r="13" spans="1:26" x14ac:dyDescent="0.25">
      <c r="A13" s="62">
        <v>174</v>
      </c>
      <c r="B13" s="33" t="s">
        <v>85</v>
      </c>
      <c r="C13" s="46">
        <f>SUM($C$1)-A13</f>
        <v>44694</v>
      </c>
      <c r="D13" s="42" t="s">
        <v>126</v>
      </c>
      <c r="E13" s="42"/>
      <c r="F13" s="50"/>
      <c r="G13" s="42" t="str">
        <f>D13</f>
        <v>Submit Procedure Documentation to AIS (D-174)</v>
      </c>
      <c r="H13" s="25"/>
      <c r="I13" s="9">
        <v>175</v>
      </c>
      <c r="J13" s="7" t="s">
        <v>28</v>
      </c>
      <c r="K13" s="8">
        <f>K$2-$I13</f>
        <v>43741</v>
      </c>
      <c r="L13" s="8"/>
      <c r="M13" s="8">
        <f>M$2-$I13</f>
        <v>43797</v>
      </c>
      <c r="N13" s="8"/>
      <c r="O13" s="8">
        <f>O$2-$I13</f>
        <v>43853</v>
      </c>
      <c r="P13" s="8"/>
      <c r="Q13" s="8">
        <f>Q$2-$I13</f>
        <v>43909</v>
      </c>
      <c r="R13" s="8"/>
      <c r="S13" s="8">
        <f t="shared" si="6"/>
        <v>43965</v>
      </c>
      <c r="T13" s="8">
        <f t="shared" si="6"/>
        <v>44021</v>
      </c>
      <c r="U13" s="8">
        <f t="shared" si="6"/>
        <v>44077</v>
      </c>
      <c r="V13" s="8">
        <f t="shared" si="6"/>
        <v>44133</v>
      </c>
      <c r="W13" s="8">
        <f t="shared" si="6"/>
        <v>44189</v>
      </c>
      <c r="X13" s="8">
        <f t="shared" si="6"/>
        <v>44245</v>
      </c>
      <c r="Y13" s="8">
        <f t="shared" si="6"/>
        <v>44301</v>
      </c>
      <c r="Z13" s="8">
        <f t="shared" si="6"/>
        <v>44357</v>
      </c>
    </row>
    <row r="14" spans="1:26" x14ac:dyDescent="0.25">
      <c r="A14" s="28">
        <v>140</v>
      </c>
      <c r="B14" s="28" t="s">
        <v>93</v>
      </c>
      <c r="C14" s="45">
        <f t="shared" si="0"/>
        <v>44728</v>
      </c>
      <c r="D14" s="27" t="s">
        <v>96</v>
      </c>
      <c r="E14" s="27"/>
      <c r="F14" s="49" t="str">
        <f>D14</f>
        <v>Rule-Making/Part 71 Enroute to Flight Inspection (D-140)</v>
      </c>
      <c r="G14" s="42"/>
      <c r="H14" s="25"/>
      <c r="I14" s="9"/>
      <c r="J14" s="7"/>
      <c r="K14" s="8"/>
      <c r="L14" s="8"/>
      <c r="M14" s="8"/>
      <c r="N14" s="8"/>
      <c r="O14" s="8"/>
      <c r="P14" s="8"/>
      <c r="Q14" s="8"/>
      <c r="R14" s="8"/>
      <c r="S14" s="8"/>
      <c r="T14" s="8"/>
      <c r="U14" s="8"/>
      <c r="V14" s="8"/>
      <c r="W14" s="8"/>
      <c r="X14" s="8"/>
      <c r="Y14" s="8"/>
      <c r="Z14" s="8"/>
    </row>
    <row r="15" spans="1:26" x14ac:dyDescent="0.25">
      <c r="A15" s="37">
        <v>125</v>
      </c>
      <c r="B15" s="31" t="s">
        <v>17</v>
      </c>
      <c r="C15" s="44">
        <f t="shared" si="0"/>
        <v>44743</v>
      </c>
      <c r="D15" s="7" t="s">
        <v>95</v>
      </c>
      <c r="E15" s="7" t="str">
        <f t="shared" si="3"/>
        <v>Submit responses and effective date to AJV-11 (D-125)</v>
      </c>
      <c r="F15" s="49"/>
      <c r="G15" s="24"/>
      <c r="H15" s="25"/>
      <c r="I15" s="5">
        <v>125</v>
      </c>
      <c r="J15" s="2" t="s">
        <v>17</v>
      </c>
      <c r="K15" s="4"/>
      <c r="L15" s="4">
        <f>L$2-$I15</f>
        <v>43847</v>
      </c>
      <c r="M15" s="4"/>
      <c r="N15" s="4">
        <f>N$2-$I15</f>
        <v>43903</v>
      </c>
      <c r="O15" s="4"/>
      <c r="P15" s="19">
        <f>P$2-$I15</f>
        <v>43959</v>
      </c>
      <c r="Q15" s="19"/>
      <c r="R15" s="4">
        <f>R$2-$I15</f>
        <v>44015</v>
      </c>
      <c r="S15" s="4"/>
      <c r="T15" s="4"/>
      <c r="U15" s="4"/>
      <c r="V15" s="4"/>
      <c r="W15" s="4"/>
      <c r="X15" s="4"/>
      <c r="Y15" s="4"/>
      <c r="Z15" s="4"/>
    </row>
    <row r="16" spans="1:26" x14ac:dyDescent="0.25">
      <c r="A16" s="37">
        <v>120</v>
      </c>
      <c r="B16" s="31" t="s">
        <v>81</v>
      </c>
      <c r="C16" s="44">
        <f t="shared" si="0"/>
        <v>44748</v>
      </c>
      <c r="D16" s="7" t="s">
        <v>22</v>
      </c>
      <c r="E16" s="7" t="str">
        <f t="shared" si="3"/>
        <v>Submit final rule to AGC for legal sufficiency (D-120)</v>
      </c>
      <c r="F16" s="49"/>
      <c r="G16" s="24"/>
      <c r="H16" s="25"/>
      <c r="I16" s="5">
        <v>120</v>
      </c>
      <c r="J16" s="2" t="s">
        <v>81</v>
      </c>
      <c r="K16" s="4"/>
      <c r="L16" s="4">
        <f>L$2-$I16</f>
        <v>43852</v>
      </c>
      <c r="M16" s="4"/>
      <c r="N16" s="4">
        <f>N$2-$I16</f>
        <v>43908</v>
      </c>
      <c r="O16" s="4"/>
      <c r="P16" s="4">
        <f>P$2-$I16</f>
        <v>43964</v>
      </c>
      <c r="Q16" s="4"/>
      <c r="R16" s="4">
        <f>R$2-$I16</f>
        <v>44020</v>
      </c>
      <c r="S16" s="4"/>
      <c r="T16" s="4"/>
      <c r="U16" s="4"/>
      <c r="V16" s="4"/>
      <c r="W16" s="4"/>
      <c r="X16" s="4"/>
      <c r="Y16" s="4"/>
      <c r="Z16" s="4"/>
    </row>
    <row r="17" spans="1:26" x14ac:dyDescent="0.25">
      <c r="A17" s="40">
        <v>107</v>
      </c>
      <c r="B17" s="40" t="s">
        <v>84</v>
      </c>
      <c r="C17" s="47">
        <f t="shared" si="0"/>
        <v>44761</v>
      </c>
      <c r="D17" s="55" t="s">
        <v>791</v>
      </c>
      <c r="E17" s="40"/>
      <c r="F17" s="40"/>
      <c r="G17" s="40"/>
      <c r="H17" s="98" t="str">
        <f>D17</f>
        <v>Submit North Atlantic Route (NAR) Amendments to ATCSCC</v>
      </c>
      <c r="I17" s="5"/>
      <c r="J17" s="2"/>
      <c r="K17" s="4"/>
      <c r="L17" s="4"/>
      <c r="M17" s="4"/>
      <c r="N17" s="4"/>
      <c r="O17" s="4"/>
      <c r="P17" s="4"/>
      <c r="Q17" s="4"/>
      <c r="R17" s="4"/>
      <c r="S17" s="4"/>
      <c r="T17" s="4"/>
      <c r="U17" s="4"/>
      <c r="V17" s="4"/>
      <c r="W17" s="4"/>
      <c r="X17" s="4"/>
      <c r="Y17" s="4"/>
      <c r="Z17" s="4"/>
    </row>
    <row r="18" spans="1:26" x14ac:dyDescent="0.25">
      <c r="A18" s="29">
        <v>108</v>
      </c>
      <c r="B18" s="29" t="s">
        <v>93</v>
      </c>
      <c r="C18" s="46">
        <f t="shared" si="0"/>
        <v>44760</v>
      </c>
      <c r="D18" s="24" t="s">
        <v>97</v>
      </c>
      <c r="E18" s="24"/>
      <c r="F18" s="24"/>
      <c r="G18" s="24" t="str">
        <f>D18</f>
        <v>Enroute to Flight Inspection (NON-Rule-Making) (D-108)</v>
      </c>
      <c r="H18" s="25"/>
      <c r="I18" s="5"/>
      <c r="J18" s="2"/>
      <c r="K18" s="4"/>
      <c r="L18" s="4"/>
      <c r="M18" s="4"/>
      <c r="N18" s="4"/>
      <c r="O18" s="4"/>
      <c r="P18" s="4"/>
      <c r="Q18" s="4"/>
      <c r="R18" s="4"/>
      <c r="S18" s="4"/>
      <c r="T18" s="4"/>
      <c r="U18" s="4"/>
      <c r="V18" s="4"/>
      <c r="W18" s="4"/>
      <c r="X18" s="4"/>
      <c r="Y18" s="4"/>
      <c r="Z18" s="4"/>
    </row>
    <row r="19" spans="1:26" x14ac:dyDescent="0.25">
      <c r="A19" s="37">
        <v>90</v>
      </c>
      <c r="B19" s="31" t="s">
        <v>19</v>
      </c>
      <c r="C19" s="44">
        <f t="shared" si="0"/>
        <v>44778</v>
      </c>
      <c r="D19" s="7" t="s">
        <v>23</v>
      </c>
      <c r="E19" s="7" t="str">
        <f t="shared" si="3"/>
        <v>Complete final rule (D-90)</v>
      </c>
      <c r="F19" s="49"/>
      <c r="G19" s="24"/>
      <c r="H19" s="25"/>
      <c r="I19" s="5">
        <v>90</v>
      </c>
      <c r="J19" s="2" t="s">
        <v>19</v>
      </c>
      <c r="K19" s="4"/>
      <c r="L19" s="4">
        <f>L$2-$I19</f>
        <v>43882</v>
      </c>
      <c r="M19" s="4"/>
      <c r="N19" s="4">
        <f>N$2-$I19</f>
        <v>43938</v>
      </c>
      <c r="O19" s="4"/>
      <c r="P19" s="4">
        <f>P$2-$I19</f>
        <v>43994</v>
      </c>
      <c r="Q19" s="4"/>
      <c r="R19" s="4">
        <f>R$2-$I19</f>
        <v>44050</v>
      </c>
      <c r="S19" s="4"/>
      <c r="T19" s="4"/>
      <c r="U19" s="4"/>
      <c r="V19" s="4"/>
      <c r="W19" s="4"/>
      <c r="X19" s="4"/>
      <c r="Y19" s="4"/>
      <c r="Z19" s="4"/>
    </row>
    <row r="20" spans="1:26" x14ac:dyDescent="0.25">
      <c r="A20" s="37">
        <v>90</v>
      </c>
      <c r="B20" s="31" t="s">
        <v>24</v>
      </c>
      <c r="C20" s="44">
        <f t="shared" si="0"/>
        <v>44778</v>
      </c>
      <c r="D20" s="7" t="s">
        <v>25</v>
      </c>
      <c r="E20" s="7" t="str">
        <f t="shared" si="3"/>
        <v>Notify AJV-11 that Flight Inpection Complete/Sat (D-90)</v>
      </c>
      <c r="F20" s="49"/>
      <c r="G20" s="24"/>
      <c r="H20" s="25"/>
      <c r="I20" s="5">
        <v>90</v>
      </c>
      <c r="J20" s="2" t="s">
        <v>24</v>
      </c>
      <c r="K20" s="4"/>
      <c r="L20" s="4">
        <f>L$2-$I20</f>
        <v>43882</v>
      </c>
      <c r="M20" s="4"/>
      <c r="N20" s="4">
        <f>N$2-$I20</f>
        <v>43938</v>
      </c>
      <c r="O20" s="4"/>
      <c r="P20" s="4">
        <f>P$2-$I20</f>
        <v>43994</v>
      </c>
      <c r="Q20" s="4"/>
      <c r="R20" s="4">
        <f>R$2-$I20</f>
        <v>44050</v>
      </c>
      <c r="S20" s="4"/>
      <c r="T20" s="4"/>
      <c r="U20" s="4"/>
      <c r="V20" s="4"/>
      <c r="W20" s="4"/>
      <c r="X20" s="4"/>
      <c r="Y20" s="4"/>
      <c r="Z20" s="4"/>
    </row>
    <row r="21" spans="1:26" x14ac:dyDescent="0.25">
      <c r="A21" s="43">
        <v>88</v>
      </c>
      <c r="B21" s="43" t="s">
        <v>93</v>
      </c>
      <c r="C21" s="46">
        <f t="shared" si="0"/>
        <v>44780</v>
      </c>
      <c r="D21" s="42" t="s">
        <v>92</v>
      </c>
      <c r="E21" s="42"/>
      <c r="F21" s="50"/>
      <c r="G21" s="24" t="str">
        <f>D21</f>
        <v>NON-Enroute to Flight Inspection (NON-Rule-Making)</v>
      </c>
      <c r="H21" s="25"/>
      <c r="I21" s="5"/>
      <c r="J21" s="2"/>
      <c r="K21" s="4"/>
      <c r="L21" s="4"/>
      <c r="M21" s="4"/>
      <c r="N21" s="4"/>
      <c r="O21" s="4"/>
      <c r="P21" s="4"/>
      <c r="Q21" s="4"/>
      <c r="R21" s="4"/>
      <c r="S21" s="4"/>
      <c r="T21" s="4"/>
      <c r="U21" s="4"/>
      <c r="V21" s="4"/>
      <c r="W21" s="4"/>
      <c r="X21" s="4"/>
      <c r="Y21" s="4"/>
      <c r="Z21" s="4"/>
    </row>
    <row r="22" spans="1:26" x14ac:dyDescent="0.25">
      <c r="A22" s="40">
        <v>77</v>
      </c>
      <c r="B22" s="34" t="s">
        <v>84</v>
      </c>
      <c r="C22" s="47">
        <f t="shared" si="0"/>
        <v>44791</v>
      </c>
      <c r="D22" s="25" t="s">
        <v>88</v>
      </c>
      <c r="E22" s="25"/>
      <c r="F22" s="51"/>
      <c r="G22" s="25"/>
      <c r="H22" s="25" t="str">
        <f>D22</f>
        <v>Submit Preferred IFR Route Amendments to ATCSCC</v>
      </c>
      <c r="I22" s="5">
        <v>70</v>
      </c>
      <c r="J22" s="2" t="s">
        <v>16</v>
      </c>
      <c r="K22" s="4">
        <f t="shared" ref="K22:Z22" si="7">K$2-$I22</f>
        <v>43846</v>
      </c>
      <c r="L22" s="4">
        <f t="shared" si="7"/>
        <v>43902</v>
      </c>
      <c r="M22" s="4">
        <f t="shared" si="7"/>
        <v>43902</v>
      </c>
      <c r="N22" s="16">
        <f t="shared" si="7"/>
        <v>43958</v>
      </c>
      <c r="O22" s="16">
        <f t="shared" si="7"/>
        <v>43958</v>
      </c>
      <c r="P22" s="4">
        <f t="shared" si="7"/>
        <v>44014</v>
      </c>
      <c r="Q22" s="4">
        <f t="shared" si="7"/>
        <v>44014</v>
      </c>
      <c r="R22" s="4">
        <f t="shared" si="7"/>
        <v>44070</v>
      </c>
      <c r="S22" s="4">
        <f t="shared" si="7"/>
        <v>44070</v>
      </c>
      <c r="T22" s="4">
        <f t="shared" si="7"/>
        <v>44126</v>
      </c>
      <c r="U22" s="4">
        <f t="shared" si="7"/>
        <v>44182</v>
      </c>
      <c r="V22" s="4">
        <f t="shared" si="7"/>
        <v>44238</v>
      </c>
      <c r="W22" s="4">
        <f t="shared" si="7"/>
        <v>44294</v>
      </c>
      <c r="X22" s="4">
        <f t="shared" si="7"/>
        <v>44350</v>
      </c>
      <c r="Y22" s="4">
        <f t="shared" si="7"/>
        <v>44406</v>
      </c>
      <c r="Z22" s="4">
        <f t="shared" si="7"/>
        <v>44462</v>
      </c>
    </row>
    <row r="23" spans="1:26" x14ac:dyDescent="0.25">
      <c r="A23" s="37">
        <v>68</v>
      </c>
      <c r="B23" s="31" t="s">
        <v>81</v>
      </c>
      <c r="C23" s="44">
        <f t="shared" si="0"/>
        <v>44800</v>
      </c>
      <c r="D23" s="7" t="s">
        <v>27</v>
      </c>
      <c r="E23" s="7" t="str">
        <f t="shared" si="3"/>
        <v>Submit final rule with AJV-11 signature to AGC (D-68)</v>
      </c>
      <c r="F23" s="49"/>
      <c r="G23" s="24"/>
      <c r="H23" s="25"/>
      <c r="I23" s="5">
        <v>68</v>
      </c>
      <c r="J23" s="2" t="s">
        <v>81</v>
      </c>
      <c r="K23" s="4"/>
      <c r="L23" s="4">
        <f>L$2-$I23</f>
        <v>43904</v>
      </c>
      <c r="M23" s="4"/>
      <c r="N23" s="4">
        <f>N$2-$I23</f>
        <v>43960</v>
      </c>
      <c r="O23" s="4"/>
      <c r="P23" s="4">
        <f>P$2-$I23</f>
        <v>44016</v>
      </c>
      <c r="Q23" s="4"/>
      <c r="R23" s="4">
        <f t="shared" ref="R23:Z24" si="8">R$2-$I23</f>
        <v>44072</v>
      </c>
      <c r="S23" s="4">
        <f t="shared" si="8"/>
        <v>44072</v>
      </c>
      <c r="T23" s="4">
        <f t="shared" si="8"/>
        <v>44128</v>
      </c>
      <c r="U23" s="4">
        <f t="shared" si="8"/>
        <v>44184</v>
      </c>
      <c r="V23" s="4">
        <f t="shared" si="8"/>
        <v>44240</v>
      </c>
      <c r="W23" s="4">
        <f t="shared" si="8"/>
        <v>44296</v>
      </c>
      <c r="X23" s="4">
        <f t="shared" si="8"/>
        <v>44352</v>
      </c>
      <c r="Y23" s="4">
        <f t="shared" si="8"/>
        <v>44408</v>
      </c>
      <c r="Z23" s="4">
        <f t="shared" si="8"/>
        <v>44464</v>
      </c>
    </row>
    <row r="24" spans="1:26" x14ac:dyDescent="0.25">
      <c r="A24" s="40">
        <v>60</v>
      </c>
      <c r="B24" s="34" t="s">
        <v>61</v>
      </c>
      <c r="C24" s="47">
        <f t="shared" si="0"/>
        <v>44808</v>
      </c>
      <c r="D24" s="25" t="s">
        <v>118</v>
      </c>
      <c r="E24" s="25"/>
      <c r="F24" s="51"/>
      <c r="G24" s="25"/>
      <c r="H24" s="25" t="str">
        <f>D24</f>
        <v>Submit Preferred IFR Route Amendments to NFDC</v>
      </c>
      <c r="I24" s="5">
        <v>60</v>
      </c>
      <c r="J24" s="2" t="s">
        <v>61</v>
      </c>
      <c r="K24" s="4">
        <f>K$2-$I24</f>
        <v>43856</v>
      </c>
      <c r="L24" s="4">
        <f>L$2-$I24</f>
        <v>43912</v>
      </c>
      <c r="M24" s="4">
        <f>M$2-$I24</f>
        <v>43912</v>
      </c>
      <c r="N24" s="4">
        <f>N$2-$I24</f>
        <v>43968</v>
      </c>
      <c r="O24" s="4">
        <f>O$2-$I24</f>
        <v>43968</v>
      </c>
      <c r="P24" s="4">
        <f>P$2-$I24</f>
        <v>44024</v>
      </c>
      <c r="Q24" s="4">
        <f>Q$2-$I24</f>
        <v>44024</v>
      </c>
      <c r="R24" s="4">
        <f t="shared" si="8"/>
        <v>44080</v>
      </c>
      <c r="S24" s="4">
        <f t="shared" si="8"/>
        <v>44080</v>
      </c>
      <c r="T24" s="4">
        <f t="shared" si="8"/>
        <v>44136</v>
      </c>
      <c r="U24" s="4">
        <f t="shared" si="8"/>
        <v>44192</v>
      </c>
      <c r="V24" s="4">
        <f t="shared" si="8"/>
        <v>44248</v>
      </c>
      <c r="W24" s="4">
        <f t="shared" si="8"/>
        <v>44304</v>
      </c>
      <c r="X24" s="4">
        <f t="shared" si="8"/>
        <v>44360</v>
      </c>
      <c r="Y24" s="4">
        <f t="shared" si="8"/>
        <v>44416</v>
      </c>
      <c r="Z24" s="4">
        <f t="shared" si="8"/>
        <v>44472</v>
      </c>
    </row>
    <row r="25" spans="1:26" x14ac:dyDescent="0.25">
      <c r="A25" s="37">
        <v>58</v>
      </c>
      <c r="B25" s="31" t="s">
        <v>19</v>
      </c>
      <c r="C25" s="44">
        <f t="shared" si="0"/>
        <v>44810</v>
      </c>
      <c r="D25" s="7" t="s">
        <v>26</v>
      </c>
      <c r="E25" s="7" t="str">
        <f t="shared" si="3"/>
        <v>Publish final rule in Federal Register (D-58)</v>
      </c>
      <c r="F25" s="49"/>
      <c r="G25" s="24"/>
      <c r="H25" s="25"/>
      <c r="I25" s="5">
        <v>58</v>
      </c>
      <c r="J25" s="2" t="s">
        <v>19</v>
      </c>
      <c r="K25" s="4"/>
      <c r="L25" s="4">
        <f>L$2-$I25</f>
        <v>43914</v>
      </c>
      <c r="M25" s="4"/>
      <c r="N25" s="12" t="s">
        <v>62</v>
      </c>
      <c r="O25" s="4"/>
      <c r="P25" s="4">
        <f>P$2-$I25</f>
        <v>44026</v>
      </c>
      <c r="Q25" s="4"/>
      <c r="R25" s="4">
        <f>R$2-$I25</f>
        <v>44082</v>
      </c>
      <c r="S25" s="4"/>
      <c r="T25" s="4"/>
      <c r="U25" s="4"/>
      <c r="V25" s="4"/>
      <c r="W25" s="4"/>
      <c r="X25" s="4"/>
      <c r="Y25" s="4"/>
      <c r="Z25" s="4"/>
    </row>
    <row r="26" spans="1:26" x14ac:dyDescent="0.25">
      <c r="A26" s="40">
        <v>63</v>
      </c>
      <c r="B26" s="34" t="s">
        <v>84</v>
      </c>
      <c r="C26" s="47">
        <f t="shared" si="0"/>
        <v>44805</v>
      </c>
      <c r="D26" s="25" t="s">
        <v>792</v>
      </c>
      <c r="E26" s="25"/>
      <c r="F26" s="51"/>
      <c r="G26" s="25"/>
      <c r="H26" s="25" t="str">
        <f>D26</f>
        <v>Submit Playbook and CDR Amendments to ATCSCC</v>
      </c>
      <c r="I26" s="5"/>
      <c r="J26" s="2"/>
      <c r="K26" s="4"/>
      <c r="L26" s="4"/>
      <c r="M26" s="4"/>
      <c r="N26" s="12"/>
      <c r="O26" s="4"/>
      <c r="P26" s="4"/>
      <c r="Q26" s="4"/>
      <c r="R26" s="4"/>
      <c r="S26" s="4"/>
      <c r="T26" s="4"/>
      <c r="U26" s="4"/>
      <c r="V26" s="4"/>
      <c r="W26" s="4"/>
      <c r="X26" s="4"/>
      <c r="Y26" s="4"/>
      <c r="Z26" s="4"/>
    </row>
    <row r="27" spans="1:26" x14ac:dyDescent="0.25">
      <c r="A27" s="41">
        <v>49</v>
      </c>
      <c r="B27" s="35" t="s">
        <v>87</v>
      </c>
      <c r="C27" s="36">
        <f t="shared" si="0"/>
        <v>44819</v>
      </c>
      <c r="D27" s="23" t="s">
        <v>65</v>
      </c>
      <c r="E27" s="23"/>
      <c r="F27" s="52" t="str">
        <f t="shared" ref="F27:F35" si="9">D27</f>
        <v>NASR Subcriber Files Available from NFDC FOR REVIEW</v>
      </c>
      <c r="G27" s="23" t="str">
        <f>D27</f>
        <v>NASR Subcriber Files Available from NFDC FOR REVIEW</v>
      </c>
      <c r="H27" s="25"/>
      <c r="I27" s="5">
        <v>49</v>
      </c>
      <c r="J27" s="2" t="s">
        <v>24</v>
      </c>
      <c r="K27" s="4"/>
      <c r="L27" s="4">
        <f>L$2-$I27</f>
        <v>43923</v>
      </c>
      <c r="M27" s="4"/>
      <c r="N27" s="4">
        <f t="shared" ref="N27:Z27" si="10">N$2-$I27</f>
        <v>43979</v>
      </c>
      <c r="O27" s="4">
        <f t="shared" si="10"/>
        <v>43979</v>
      </c>
      <c r="P27" s="4">
        <f t="shared" si="10"/>
        <v>44035</v>
      </c>
      <c r="Q27" s="4">
        <f t="shared" si="10"/>
        <v>44035</v>
      </c>
      <c r="R27" s="4">
        <f t="shared" si="10"/>
        <v>44091</v>
      </c>
      <c r="S27" s="4">
        <f t="shared" si="10"/>
        <v>44091</v>
      </c>
      <c r="T27" s="4">
        <f t="shared" si="10"/>
        <v>44147</v>
      </c>
      <c r="U27" s="4">
        <f t="shared" si="10"/>
        <v>44203</v>
      </c>
      <c r="V27" s="4">
        <f t="shared" si="10"/>
        <v>44259</v>
      </c>
      <c r="W27" s="4">
        <f t="shared" si="10"/>
        <v>44315</v>
      </c>
      <c r="X27" s="4">
        <f t="shared" si="10"/>
        <v>44371</v>
      </c>
      <c r="Y27" s="4">
        <f t="shared" si="10"/>
        <v>44427</v>
      </c>
      <c r="Z27" s="4">
        <f t="shared" si="10"/>
        <v>44483</v>
      </c>
    </row>
    <row r="28" spans="1:26" x14ac:dyDescent="0.25">
      <c r="A28" s="40">
        <v>56</v>
      </c>
      <c r="B28" s="34" t="s">
        <v>61</v>
      </c>
      <c r="C28" s="47">
        <f t="shared" si="0"/>
        <v>44812</v>
      </c>
      <c r="D28" s="25" t="s">
        <v>119</v>
      </c>
      <c r="E28" s="25"/>
      <c r="F28" s="51"/>
      <c r="G28" s="25"/>
      <c r="H28" s="25" t="str">
        <f>D28</f>
        <v>Forward CDR Amendments to ARTCCs</v>
      </c>
      <c r="I28" s="5"/>
      <c r="J28" s="2"/>
      <c r="K28" s="4"/>
      <c r="L28" s="4"/>
      <c r="M28" s="4"/>
      <c r="N28" s="4"/>
      <c r="O28" s="4"/>
      <c r="P28" s="4"/>
      <c r="Q28" s="4"/>
      <c r="R28" s="4"/>
      <c r="S28" s="4"/>
      <c r="T28" s="4"/>
      <c r="U28" s="4"/>
      <c r="V28" s="4"/>
      <c r="W28" s="4"/>
      <c r="X28" s="4"/>
      <c r="Y28" s="4"/>
      <c r="Z28" s="4"/>
    </row>
    <row r="29" spans="1:26" x14ac:dyDescent="0.25">
      <c r="A29" s="40">
        <v>40</v>
      </c>
      <c r="B29" s="34" t="s">
        <v>84</v>
      </c>
      <c r="C29" s="47">
        <f>SUM($C$1)-A29</f>
        <v>44828</v>
      </c>
      <c r="D29" s="25" t="s">
        <v>99</v>
      </c>
      <c r="E29" s="25"/>
      <c r="F29" s="51"/>
      <c r="G29" s="25"/>
      <c r="H29" s="25" t="s">
        <v>99</v>
      </c>
      <c r="I29" s="5"/>
      <c r="J29" s="2"/>
      <c r="K29" s="4"/>
      <c r="L29" s="4"/>
      <c r="M29" s="4"/>
      <c r="N29" s="4"/>
      <c r="O29" s="4"/>
      <c r="P29" s="4"/>
      <c r="Q29" s="4"/>
      <c r="R29" s="4"/>
      <c r="S29" s="4"/>
      <c r="T29" s="4"/>
      <c r="U29" s="4"/>
      <c r="V29" s="4"/>
      <c r="W29" s="4"/>
      <c r="X29" s="4"/>
      <c r="Y29" s="4"/>
      <c r="Z29" s="4"/>
    </row>
    <row r="30" spans="1:26" x14ac:dyDescent="0.25">
      <c r="A30" s="40">
        <v>36</v>
      </c>
      <c r="B30" s="34" t="s">
        <v>101</v>
      </c>
      <c r="C30" s="47">
        <f>SUM($C$1)-A30</f>
        <v>44832</v>
      </c>
      <c r="D30" s="25" t="s">
        <v>102</v>
      </c>
      <c r="E30" s="25"/>
      <c r="F30" s="51"/>
      <c r="G30" s="25"/>
      <c r="H30" s="25" t="s">
        <v>102</v>
      </c>
      <c r="I30" s="5"/>
      <c r="J30" s="2"/>
      <c r="K30" s="4"/>
      <c r="L30" s="4"/>
      <c r="M30" s="4"/>
      <c r="N30" s="4"/>
      <c r="O30" s="4"/>
      <c r="P30" s="4"/>
      <c r="Q30" s="4"/>
      <c r="R30" s="4"/>
      <c r="S30" s="4"/>
      <c r="T30" s="4"/>
      <c r="U30" s="4"/>
      <c r="V30" s="4"/>
      <c r="W30" s="4"/>
      <c r="X30" s="4"/>
      <c r="Y30" s="4"/>
      <c r="Z30" s="4"/>
    </row>
    <row r="31" spans="1:26" x14ac:dyDescent="0.25">
      <c r="A31" s="41">
        <v>35</v>
      </c>
      <c r="B31" s="35" t="s">
        <v>84</v>
      </c>
      <c r="C31" s="36">
        <f t="shared" si="0"/>
        <v>44833</v>
      </c>
      <c r="D31" s="23" t="s">
        <v>89</v>
      </c>
      <c r="E31" s="23"/>
      <c r="F31" s="52" t="str">
        <f t="shared" si="9"/>
        <v>Last day to pull back procedures (NASR Daemon Date)</v>
      </c>
      <c r="G31" s="23" t="str">
        <f>D31</f>
        <v>Last day to pull back procedures (NASR Daemon Date)</v>
      </c>
      <c r="H31" s="25"/>
      <c r="I31" s="5">
        <v>35</v>
      </c>
      <c r="J31" s="2" t="s">
        <v>16</v>
      </c>
      <c r="K31" s="4">
        <f t="shared" ref="K31:Z31" si="11">K$2-$I31</f>
        <v>43881</v>
      </c>
      <c r="L31" s="4">
        <f t="shared" si="11"/>
        <v>43937</v>
      </c>
      <c r="M31" s="4">
        <f t="shared" si="11"/>
        <v>43937</v>
      </c>
      <c r="N31" s="4">
        <f t="shared" si="11"/>
        <v>43993</v>
      </c>
      <c r="O31" s="4">
        <f t="shared" si="11"/>
        <v>43993</v>
      </c>
      <c r="P31" s="4">
        <f t="shared" si="11"/>
        <v>44049</v>
      </c>
      <c r="Q31" s="4">
        <f t="shared" si="11"/>
        <v>44049</v>
      </c>
      <c r="R31" s="4">
        <f t="shared" si="11"/>
        <v>44105</v>
      </c>
      <c r="S31" s="4">
        <f t="shared" si="11"/>
        <v>44105</v>
      </c>
      <c r="T31" s="4">
        <f t="shared" si="11"/>
        <v>44161</v>
      </c>
      <c r="U31" s="4">
        <f t="shared" si="11"/>
        <v>44217</v>
      </c>
      <c r="V31" s="4">
        <f t="shared" si="11"/>
        <v>44273</v>
      </c>
      <c r="W31" s="4">
        <f t="shared" si="11"/>
        <v>44329</v>
      </c>
      <c r="X31" s="4">
        <f t="shared" si="11"/>
        <v>44385</v>
      </c>
      <c r="Y31" s="4">
        <f t="shared" si="11"/>
        <v>44441</v>
      </c>
      <c r="Z31" s="4">
        <f t="shared" si="11"/>
        <v>44497</v>
      </c>
    </row>
    <row r="32" spans="1:26" x14ac:dyDescent="0.25">
      <c r="A32" s="41">
        <v>28</v>
      </c>
      <c r="B32" s="35" t="s">
        <v>87</v>
      </c>
      <c r="C32" s="36">
        <f t="shared" si="0"/>
        <v>44840</v>
      </c>
      <c r="D32" s="26" t="s">
        <v>64</v>
      </c>
      <c r="E32" s="23"/>
      <c r="F32" s="52" t="str">
        <f t="shared" si="9"/>
        <v>NASR Subcriber Files Available to the Public</v>
      </c>
      <c r="G32" s="23" t="str">
        <f>D32</f>
        <v>NASR Subcriber Files Available to the Public</v>
      </c>
      <c r="H32" s="25"/>
      <c r="I32" s="9">
        <v>28</v>
      </c>
      <c r="J32" s="7" t="s">
        <v>24</v>
      </c>
      <c r="K32" s="8">
        <f>K$2-$I32</f>
        <v>43888</v>
      </c>
      <c r="L32" s="8">
        <f>L$2-$I32</f>
        <v>43944</v>
      </c>
      <c r="M32" s="8"/>
      <c r="N32" s="8">
        <f>N$2-$I32</f>
        <v>44000</v>
      </c>
      <c r="O32" s="8"/>
      <c r="P32" s="8">
        <f t="shared" ref="P32:Z32" si="12">P$2-$I32</f>
        <v>44056</v>
      </c>
      <c r="Q32" s="8">
        <f t="shared" si="12"/>
        <v>44056</v>
      </c>
      <c r="R32" s="8">
        <f t="shared" si="12"/>
        <v>44112</v>
      </c>
      <c r="S32" s="8">
        <f t="shared" si="12"/>
        <v>44112</v>
      </c>
      <c r="T32" s="8">
        <f t="shared" si="12"/>
        <v>44168</v>
      </c>
      <c r="U32" s="8">
        <f t="shared" si="12"/>
        <v>44224</v>
      </c>
      <c r="V32" s="8">
        <f t="shared" si="12"/>
        <v>44280</v>
      </c>
      <c r="W32" s="8">
        <f t="shared" si="12"/>
        <v>44336</v>
      </c>
      <c r="X32" s="8">
        <f t="shared" si="12"/>
        <v>44392</v>
      </c>
      <c r="Y32" s="8">
        <f t="shared" si="12"/>
        <v>44448</v>
      </c>
      <c r="Z32" s="8">
        <f t="shared" si="12"/>
        <v>44504</v>
      </c>
    </row>
    <row r="33" spans="1:26" x14ac:dyDescent="0.25">
      <c r="A33" s="41">
        <v>19</v>
      </c>
      <c r="B33" s="35" t="s">
        <v>87</v>
      </c>
      <c r="C33" s="36">
        <f t="shared" si="0"/>
        <v>44849</v>
      </c>
      <c r="D33" s="26" t="s">
        <v>59</v>
      </c>
      <c r="E33" s="23"/>
      <c r="F33" s="52" t="str">
        <f t="shared" si="9"/>
        <v>Terminal Procedures Charts Available</v>
      </c>
      <c r="G33" s="23" t="str">
        <f>D33</f>
        <v>Terminal Procedures Charts Available</v>
      </c>
      <c r="H33" s="25"/>
      <c r="I33" s="9">
        <v>19</v>
      </c>
      <c r="J33" s="7" t="s">
        <v>57</v>
      </c>
      <c r="K33" s="8">
        <f>K$2-$I33</f>
        <v>43897</v>
      </c>
      <c r="L33" s="8"/>
      <c r="M33" s="8">
        <f>M$2-$I33</f>
        <v>43953</v>
      </c>
      <c r="N33" s="8"/>
      <c r="O33" s="8">
        <f>O$2-$I33</f>
        <v>44009</v>
      </c>
      <c r="P33" s="8"/>
      <c r="Q33" s="8">
        <f>Q$2-$I33</f>
        <v>44065</v>
      </c>
      <c r="R33" s="8"/>
      <c r="S33" s="8">
        <f t="shared" ref="S33:Z33" si="13">S$2-$I33</f>
        <v>44121</v>
      </c>
      <c r="T33" s="8">
        <f t="shared" si="13"/>
        <v>44177</v>
      </c>
      <c r="U33" s="8">
        <f t="shared" si="13"/>
        <v>44233</v>
      </c>
      <c r="V33" s="8">
        <f t="shared" si="13"/>
        <v>44289</v>
      </c>
      <c r="W33" s="8">
        <f t="shared" si="13"/>
        <v>44345</v>
      </c>
      <c r="X33" s="8">
        <f t="shared" si="13"/>
        <v>44401</v>
      </c>
      <c r="Y33" s="8">
        <f t="shared" si="13"/>
        <v>44457</v>
      </c>
      <c r="Z33" s="8">
        <f t="shared" si="13"/>
        <v>44513</v>
      </c>
    </row>
    <row r="34" spans="1:26" x14ac:dyDescent="0.25">
      <c r="A34" s="41">
        <v>19</v>
      </c>
      <c r="B34" s="35" t="s">
        <v>87</v>
      </c>
      <c r="C34" s="36">
        <f t="shared" si="0"/>
        <v>44849</v>
      </c>
      <c r="D34" s="26" t="s">
        <v>72</v>
      </c>
      <c r="E34" s="23"/>
      <c r="F34" s="52" t="str">
        <f t="shared" si="9"/>
        <v>High/Low Altitude Enroute Charts Available</v>
      </c>
      <c r="G34" s="23" t="str">
        <f>D34</f>
        <v>High/Low Altitude Enroute Charts Available</v>
      </c>
      <c r="H34" s="25"/>
      <c r="I34" s="9">
        <v>19</v>
      </c>
      <c r="J34" s="7" t="s">
        <v>57</v>
      </c>
      <c r="K34" s="8"/>
      <c r="L34" s="8">
        <f>L$2-$I34</f>
        <v>43953</v>
      </c>
      <c r="M34" s="8"/>
      <c r="N34" s="8">
        <f>N$2-$I34</f>
        <v>44009</v>
      </c>
      <c r="O34" s="8"/>
      <c r="P34" s="8">
        <f>P$2-$I34</f>
        <v>44065</v>
      </c>
      <c r="Q34" s="8"/>
      <c r="R34" s="8">
        <f>R$2-$I34</f>
        <v>44121</v>
      </c>
      <c r="S34" s="8"/>
      <c r="T34" s="8"/>
      <c r="U34" s="8"/>
      <c r="V34" s="8"/>
      <c r="W34" s="8"/>
      <c r="X34" s="8"/>
      <c r="Y34" s="8"/>
      <c r="Z34" s="8"/>
    </row>
    <row r="35" spans="1:26" x14ac:dyDescent="0.25">
      <c r="A35" s="41">
        <v>0</v>
      </c>
      <c r="B35" s="35" t="s">
        <v>87</v>
      </c>
      <c r="C35" s="36">
        <f>SUM($C$1)-A35</f>
        <v>44868</v>
      </c>
      <c r="D35" s="23" t="s">
        <v>34</v>
      </c>
      <c r="E35" s="23"/>
      <c r="F35" s="52" t="str">
        <f t="shared" si="9"/>
        <v>New ATS Route(s)/Procedure(s) Effective/Published</v>
      </c>
      <c r="G35" s="23" t="str">
        <f>D35</f>
        <v>New ATS Route(s)/Procedure(s) Effective/Published</v>
      </c>
      <c r="H35" s="25"/>
      <c r="I35" s="5">
        <v>0</v>
      </c>
      <c r="J35" s="2" t="s">
        <v>24</v>
      </c>
      <c r="K35" s="4">
        <f>K$2-$I35</f>
        <v>43916</v>
      </c>
      <c r="L35" s="4">
        <f>L$2-$I35</f>
        <v>43972</v>
      </c>
      <c r="M35" s="4">
        <f>M$2-$I35</f>
        <v>43972</v>
      </c>
      <c r="N35" s="4">
        <f>N$2-$I35</f>
        <v>44028</v>
      </c>
      <c r="O35" s="4">
        <f>O$2-$I35</f>
        <v>44028</v>
      </c>
      <c r="P35" s="4">
        <f>P$2-$I35</f>
        <v>44084</v>
      </c>
      <c r="Q35" s="4">
        <f>Q$2-$I35</f>
        <v>44084</v>
      </c>
      <c r="R35" s="4">
        <f>R$2-$I35</f>
        <v>44140</v>
      </c>
      <c r="S35" s="4">
        <f t="shared" ref="S35:Z35" si="14">S$2-$I35</f>
        <v>44140</v>
      </c>
      <c r="T35" s="4">
        <f t="shared" si="14"/>
        <v>44196</v>
      </c>
      <c r="U35" s="4">
        <f t="shared" si="14"/>
        <v>44252</v>
      </c>
      <c r="V35" s="4">
        <f t="shared" si="14"/>
        <v>44308</v>
      </c>
      <c r="W35" s="4">
        <f t="shared" si="14"/>
        <v>44364</v>
      </c>
      <c r="X35" s="4">
        <f t="shared" si="14"/>
        <v>44420</v>
      </c>
      <c r="Y35" s="4">
        <f t="shared" si="14"/>
        <v>44476</v>
      </c>
      <c r="Z35" s="4">
        <f t="shared" si="14"/>
        <v>44532</v>
      </c>
    </row>
    <row r="37" spans="1:26" x14ac:dyDescent="0.25">
      <c r="D37" s="17" t="s">
        <v>63</v>
      </c>
      <c r="E37" s="22"/>
      <c r="F37" s="53"/>
      <c r="G37" s="22"/>
      <c r="H37" s="22"/>
    </row>
    <row r="39" spans="1:26" x14ac:dyDescent="0.25">
      <c r="D39" s="21" t="s">
        <v>78</v>
      </c>
      <c r="E39" s="21"/>
      <c r="F39" s="54"/>
      <c r="G39" s="21"/>
      <c r="H39" s="21"/>
    </row>
  </sheetData>
  <autoFilter ref="A2:Z35"/>
  <mergeCells count="2">
    <mergeCell ref="D1:J1"/>
    <mergeCell ref="A1:B1"/>
  </mergeCells>
  <phoneticPr fontId="5" type="noConversion"/>
  <hyperlinks>
    <hyperlink ref="D34" r:id="rId1" location="highAlt"/>
    <hyperlink ref="D33" r:id="rId2"/>
    <hyperlink ref="D32" r:id="rId3" display="NASR Subcriber Files Available"/>
    <hyperlink ref="D8" r:id="rId4" display="Publish in Federal Register (D-260) Search by Enter Docket Number"/>
    <hyperlink ref="D25" r:id="rId5"/>
    <hyperlink ref="D10" r:id="rId6"/>
    <hyperlink ref="D39"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S38"/>
  <sheetViews>
    <sheetView zoomScale="110" zoomScaleNormal="110" workbookViewId="0">
      <selection activeCell="J34" sqref="J34"/>
    </sheetView>
  </sheetViews>
  <sheetFormatPr defaultRowHeight="15" x14ac:dyDescent="0.25"/>
  <cols>
    <col min="1" max="1" width="18.140625" customWidth="1"/>
    <col min="2" max="15" width="11" style="13" customWidth="1"/>
    <col min="16" max="17" width="11" customWidth="1"/>
  </cols>
  <sheetData>
    <row r="2" spans="1:19" x14ac:dyDescent="0.25">
      <c r="A2" s="60" t="s">
        <v>185</v>
      </c>
      <c r="B2" s="61">
        <v>44588</v>
      </c>
      <c r="C2" s="61">
        <v>44644</v>
      </c>
      <c r="D2" s="61">
        <v>44700</v>
      </c>
      <c r="E2" s="61">
        <v>44756</v>
      </c>
      <c r="F2" s="61">
        <v>44812</v>
      </c>
      <c r="G2" s="61">
        <v>44872</v>
      </c>
      <c r="H2" s="61">
        <v>44924</v>
      </c>
      <c r="I2" s="61">
        <v>44980</v>
      </c>
      <c r="J2" s="61">
        <v>45036</v>
      </c>
      <c r="K2" s="61">
        <v>45092</v>
      </c>
      <c r="L2" s="61">
        <v>45148</v>
      </c>
      <c r="M2" s="61">
        <v>45204</v>
      </c>
      <c r="N2" s="61">
        <v>45260</v>
      </c>
      <c r="O2" s="61">
        <v>45316</v>
      </c>
      <c r="P2" s="61">
        <v>45372</v>
      </c>
      <c r="Q2" s="61">
        <v>45428</v>
      </c>
    </row>
    <row r="3" spans="1:19" x14ac:dyDescent="0.25">
      <c r="A3" s="60" t="s">
        <v>188</v>
      </c>
      <c r="B3" s="5"/>
      <c r="C3" s="5"/>
      <c r="D3" s="5"/>
      <c r="E3" s="5"/>
      <c r="F3" s="5"/>
      <c r="G3" s="5"/>
      <c r="H3" s="5"/>
      <c r="I3" s="5"/>
      <c r="J3" s="5"/>
      <c r="K3" s="5"/>
      <c r="L3" s="5"/>
      <c r="M3" s="5"/>
      <c r="N3" s="5"/>
      <c r="O3" s="5"/>
      <c r="P3" s="2"/>
      <c r="Q3" s="2"/>
    </row>
    <row r="4" spans="1:19" x14ac:dyDescent="0.25">
      <c r="A4" s="60" t="s">
        <v>183</v>
      </c>
      <c r="B4" s="5"/>
      <c r="C4" s="5"/>
      <c r="D4" s="5"/>
      <c r="E4" s="5"/>
      <c r="F4" s="5">
        <v>18</v>
      </c>
      <c r="G4" s="5">
        <v>33</v>
      </c>
      <c r="H4" s="5">
        <v>2</v>
      </c>
      <c r="I4" s="5"/>
      <c r="J4" s="5"/>
      <c r="K4" s="5"/>
      <c r="L4" s="5"/>
      <c r="M4" s="5"/>
      <c r="N4" s="5"/>
      <c r="O4" s="5"/>
      <c r="P4" s="2"/>
      <c r="Q4" s="2"/>
    </row>
    <row r="5" spans="1:19" x14ac:dyDescent="0.25">
      <c r="A5" s="60" t="s">
        <v>184</v>
      </c>
      <c r="B5" s="5"/>
      <c r="C5" s="5"/>
      <c r="D5" s="5">
        <v>40</v>
      </c>
      <c r="E5" s="5">
        <v>44</v>
      </c>
      <c r="F5" s="5"/>
      <c r="G5" s="5"/>
      <c r="H5" s="5">
        <v>9</v>
      </c>
      <c r="I5" s="5">
        <v>17</v>
      </c>
      <c r="J5" s="5">
        <v>36</v>
      </c>
      <c r="K5" s="5">
        <v>5</v>
      </c>
      <c r="L5" s="5">
        <v>11</v>
      </c>
      <c r="M5" s="5"/>
      <c r="N5" s="5"/>
      <c r="O5" s="5"/>
      <c r="P5" s="2"/>
      <c r="Q5" s="2"/>
    </row>
    <row r="6" spans="1:19" x14ac:dyDescent="0.25">
      <c r="A6" s="60" t="s">
        <v>186</v>
      </c>
      <c r="B6" s="5"/>
      <c r="C6" s="5">
        <v>1</v>
      </c>
      <c r="D6" s="5"/>
      <c r="E6" s="5">
        <v>11</v>
      </c>
      <c r="F6" s="5"/>
      <c r="G6" s="5"/>
      <c r="H6" s="5"/>
      <c r="I6" s="5"/>
      <c r="J6" s="5"/>
      <c r="K6" s="5"/>
      <c r="L6" s="5"/>
      <c r="M6" s="5"/>
      <c r="N6" s="5"/>
      <c r="O6" s="5"/>
      <c r="P6" s="2"/>
      <c r="Q6" s="2"/>
    </row>
    <row r="7" spans="1:19" x14ac:dyDescent="0.25">
      <c r="A7" s="60" t="s">
        <v>187</v>
      </c>
      <c r="B7" s="5"/>
      <c r="C7" s="5"/>
      <c r="D7" s="5">
        <v>9</v>
      </c>
      <c r="E7" s="5">
        <v>12</v>
      </c>
      <c r="F7" s="5"/>
      <c r="G7" s="5"/>
      <c r="H7" s="5"/>
      <c r="I7" s="5"/>
      <c r="J7" s="5"/>
      <c r="K7" s="5"/>
      <c r="L7" s="5"/>
      <c r="M7" s="5"/>
      <c r="N7" s="5"/>
      <c r="O7" s="5"/>
      <c r="P7" s="2"/>
      <c r="Q7" s="2"/>
    </row>
    <row r="8" spans="1:19" x14ac:dyDescent="0.25">
      <c r="A8" s="60" t="s">
        <v>189</v>
      </c>
      <c r="B8" s="5"/>
      <c r="C8" s="5"/>
      <c r="D8" s="5">
        <v>30</v>
      </c>
      <c r="E8" s="5"/>
      <c r="F8" s="5"/>
      <c r="G8" s="5"/>
      <c r="H8" s="5"/>
      <c r="I8" s="5"/>
      <c r="J8" s="5"/>
      <c r="K8" s="5"/>
      <c r="L8" s="5"/>
      <c r="M8" s="5"/>
      <c r="N8" s="5"/>
      <c r="O8" s="5"/>
      <c r="P8" s="2"/>
      <c r="Q8" s="2"/>
    </row>
    <row r="9" spans="1:19" x14ac:dyDescent="0.25">
      <c r="A9" s="60" t="s">
        <v>181</v>
      </c>
      <c r="B9" s="5"/>
      <c r="C9" s="5"/>
      <c r="D9" s="5"/>
      <c r="E9" s="5"/>
      <c r="F9" s="5"/>
      <c r="G9" s="5"/>
      <c r="H9" s="5"/>
      <c r="I9" s="5"/>
      <c r="J9" s="5"/>
      <c r="K9" s="5"/>
      <c r="L9" s="5"/>
      <c r="M9" s="5"/>
      <c r="N9" s="5"/>
      <c r="O9" s="5"/>
      <c r="P9" s="2"/>
      <c r="Q9" s="2"/>
    </row>
    <row r="10" spans="1:19" x14ac:dyDescent="0.25">
      <c r="A10" s="60" t="s">
        <v>190</v>
      </c>
      <c r="B10" s="5"/>
      <c r="C10" s="5"/>
      <c r="D10" s="5"/>
      <c r="E10" s="5"/>
      <c r="F10" s="5"/>
      <c r="G10" s="5"/>
      <c r="H10" s="5"/>
      <c r="I10" s="5"/>
      <c r="J10" s="5"/>
      <c r="K10" s="5"/>
      <c r="L10" s="5"/>
      <c r="M10" s="5"/>
      <c r="N10" s="5"/>
      <c r="O10" s="5"/>
      <c r="P10" s="2"/>
      <c r="Q10" s="2"/>
    </row>
    <row r="11" spans="1:19" x14ac:dyDescent="0.25">
      <c r="A11" s="60" t="s">
        <v>182</v>
      </c>
      <c r="B11" s="5">
        <f t="shared" ref="B11:C11" si="0">SUM(B3:B9)</f>
        <v>0</v>
      </c>
      <c r="C11" s="5">
        <f t="shared" si="0"/>
        <v>1</v>
      </c>
      <c r="D11" s="5">
        <f>SUM(D3:D9)</f>
        <v>79</v>
      </c>
      <c r="E11" s="5">
        <f t="shared" ref="E11:I11" si="1">SUM(E3:E9)</f>
        <v>67</v>
      </c>
      <c r="F11" s="5">
        <f t="shared" si="1"/>
        <v>18</v>
      </c>
      <c r="G11" s="5">
        <f t="shared" si="1"/>
        <v>33</v>
      </c>
      <c r="H11" s="5">
        <f t="shared" si="1"/>
        <v>11</v>
      </c>
      <c r="I11" s="5">
        <f t="shared" si="1"/>
        <v>17</v>
      </c>
      <c r="J11" s="5">
        <f t="shared" ref="J11" si="2">SUM(J3:J9)</f>
        <v>36</v>
      </c>
      <c r="K11" s="5">
        <f t="shared" ref="K11" si="3">SUM(K3:K9)</f>
        <v>5</v>
      </c>
      <c r="L11" s="5">
        <f t="shared" ref="L11" si="4">SUM(L3:L9)</f>
        <v>11</v>
      </c>
      <c r="M11" s="5">
        <f t="shared" ref="M11" si="5">SUM(M3:M9)</f>
        <v>0</v>
      </c>
      <c r="N11" s="5">
        <f t="shared" ref="N11" si="6">SUM(N3:N9)</f>
        <v>0</v>
      </c>
      <c r="O11" s="5">
        <f t="shared" ref="O11" si="7">SUM(O3:O9)</f>
        <v>0</v>
      </c>
      <c r="P11" s="5">
        <f t="shared" ref="P11" si="8">SUM(P3:P9)</f>
        <v>0</v>
      </c>
      <c r="Q11" s="5">
        <f t="shared" ref="Q11" si="9">SUM(Q3:Q9)</f>
        <v>0</v>
      </c>
      <c r="R11" s="68">
        <f>SUM(B11:Q11)</f>
        <v>278</v>
      </c>
      <c r="S11" s="61" t="s">
        <v>223</v>
      </c>
    </row>
    <row r="28" spans="1:17" x14ac:dyDescent="0.25">
      <c r="A28" s="75" t="s">
        <v>303</v>
      </c>
    </row>
    <row r="29" spans="1:17" x14ac:dyDescent="0.25">
      <c r="A29" s="60" t="s">
        <v>185</v>
      </c>
      <c r="B29" s="61">
        <v>44588</v>
      </c>
      <c r="C29" s="61">
        <v>44644</v>
      </c>
      <c r="D29" s="61">
        <v>44700</v>
      </c>
      <c r="E29" s="61">
        <v>44756</v>
      </c>
      <c r="F29" s="61">
        <v>44812</v>
      </c>
      <c r="G29" s="61">
        <v>44872</v>
      </c>
      <c r="H29" s="61">
        <v>44924</v>
      </c>
      <c r="I29" s="61">
        <v>44980</v>
      </c>
      <c r="J29" s="61">
        <v>45036</v>
      </c>
      <c r="K29" s="61">
        <v>45092</v>
      </c>
      <c r="L29" s="61">
        <v>45148</v>
      </c>
      <c r="M29" s="61">
        <v>45204</v>
      </c>
      <c r="N29" s="61">
        <v>45260</v>
      </c>
      <c r="O29" s="61">
        <v>45316</v>
      </c>
      <c r="P29" s="61">
        <v>45372</v>
      </c>
      <c r="Q29" s="61">
        <v>45428</v>
      </c>
    </row>
    <row r="30" spans="1:17" x14ac:dyDescent="0.25">
      <c r="A30" s="60" t="s">
        <v>188</v>
      </c>
      <c r="B30" s="5"/>
      <c r="C30" s="5"/>
      <c r="D30" s="5"/>
      <c r="E30" s="5"/>
      <c r="F30" s="5"/>
      <c r="G30" s="5"/>
      <c r="H30" s="5"/>
      <c r="I30" s="5"/>
      <c r="J30" s="5"/>
      <c r="K30" s="5"/>
      <c r="L30" s="5"/>
      <c r="M30" s="5"/>
      <c r="N30" s="5"/>
      <c r="O30" s="5"/>
      <c r="P30" s="2"/>
      <c r="Q30" s="2"/>
    </row>
    <row r="31" spans="1:17" x14ac:dyDescent="0.25">
      <c r="A31" s="60" t="s">
        <v>183</v>
      </c>
      <c r="B31" s="5"/>
      <c r="C31" s="5"/>
      <c r="D31" s="5"/>
      <c r="E31" s="5"/>
      <c r="F31" s="5"/>
      <c r="G31" s="5"/>
      <c r="H31" s="5"/>
      <c r="I31" s="5"/>
      <c r="J31" s="5"/>
      <c r="K31" s="5"/>
      <c r="L31" s="5"/>
      <c r="M31" s="5"/>
      <c r="N31" s="5"/>
      <c r="O31" s="5"/>
      <c r="P31" s="2"/>
      <c r="Q31" s="2"/>
    </row>
    <row r="32" spans="1:17" x14ac:dyDescent="0.25">
      <c r="A32" s="60" t="s">
        <v>184</v>
      </c>
      <c r="B32" s="5"/>
      <c r="C32" s="5"/>
      <c r="D32" s="5"/>
      <c r="E32" s="5"/>
      <c r="F32" s="5"/>
      <c r="G32" s="5"/>
      <c r="H32" s="5"/>
      <c r="I32" s="5"/>
      <c r="J32" s="5"/>
      <c r="K32" s="5"/>
      <c r="L32" s="5"/>
      <c r="M32" s="5"/>
      <c r="N32" s="5"/>
      <c r="O32" s="5"/>
      <c r="P32" s="2"/>
      <c r="Q32" s="2"/>
    </row>
    <row r="33" spans="1:19" x14ac:dyDescent="0.25">
      <c r="A33" s="60" t="s">
        <v>186</v>
      </c>
      <c r="B33" s="5"/>
      <c r="C33" s="5"/>
      <c r="D33" s="5"/>
      <c r="E33" s="5"/>
      <c r="F33" s="5"/>
      <c r="G33" s="5"/>
      <c r="H33" s="5"/>
      <c r="I33" s="5"/>
      <c r="J33" s="5"/>
      <c r="K33" s="5"/>
      <c r="L33" s="5"/>
      <c r="M33" s="5"/>
      <c r="N33" s="5"/>
      <c r="O33" s="5"/>
      <c r="P33" s="2"/>
      <c r="Q33" s="2"/>
    </row>
    <row r="34" spans="1:19" x14ac:dyDescent="0.25">
      <c r="A34" s="60" t="s">
        <v>187</v>
      </c>
      <c r="B34" s="5"/>
      <c r="C34" s="5"/>
      <c r="D34" s="5"/>
      <c r="E34" s="5"/>
      <c r="F34" s="5"/>
      <c r="G34" s="5"/>
      <c r="H34" s="5"/>
      <c r="I34" s="5"/>
      <c r="J34" s="5"/>
      <c r="K34" s="5"/>
      <c r="L34" s="5"/>
      <c r="M34" s="5"/>
      <c r="N34" s="5"/>
      <c r="O34" s="5"/>
      <c r="P34" s="2"/>
      <c r="Q34" s="2"/>
    </row>
    <row r="35" spans="1:19" x14ac:dyDescent="0.25">
      <c r="A35" s="60" t="s">
        <v>189</v>
      </c>
      <c r="B35" s="5"/>
      <c r="C35" s="5"/>
      <c r="D35" s="5"/>
      <c r="E35" s="5"/>
      <c r="F35" s="5"/>
      <c r="G35" s="5"/>
      <c r="H35" s="5"/>
      <c r="I35" s="5"/>
      <c r="J35" s="5"/>
      <c r="K35" s="5"/>
      <c r="L35" s="5"/>
      <c r="M35" s="5"/>
      <c r="N35" s="5"/>
      <c r="O35" s="5"/>
      <c r="P35" s="2"/>
      <c r="Q35" s="2"/>
    </row>
    <row r="36" spans="1:19" x14ac:dyDescent="0.25">
      <c r="A36" s="60" t="s">
        <v>181</v>
      </c>
      <c r="B36" s="5"/>
      <c r="C36" s="5"/>
      <c r="D36" s="5"/>
      <c r="E36" s="5"/>
      <c r="F36" s="5"/>
      <c r="G36" s="5"/>
      <c r="H36" s="5"/>
      <c r="I36" s="5"/>
      <c r="J36" s="5"/>
      <c r="K36" s="5"/>
      <c r="L36" s="5"/>
      <c r="M36" s="5"/>
      <c r="N36" s="5"/>
      <c r="O36" s="5"/>
      <c r="P36" s="2"/>
      <c r="Q36" s="2"/>
    </row>
    <row r="37" spans="1:19" x14ac:dyDescent="0.25">
      <c r="A37" s="60" t="s">
        <v>190</v>
      </c>
      <c r="B37" s="5"/>
      <c r="C37" s="5"/>
      <c r="D37" s="5"/>
      <c r="E37" s="5"/>
      <c r="F37" s="5"/>
      <c r="G37" s="5"/>
      <c r="H37" s="5"/>
      <c r="I37" s="5"/>
      <c r="J37" s="5"/>
      <c r="K37" s="5"/>
      <c r="L37" s="5"/>
      <c r="M37" s="5"/>
      <c r="N37" s="5"/>
      <c r="O37" s="5"/>
      <c r="P37" s="2"/>
      <c r="Q37" s="2"/>
    </row>
    <row r="38" spans="1:19" x14ac:dyDescent="0.25">
      <c r="A38" s="60" t="s">
        <v>182</v>
      </c>
      <c r="B38" s="5">
        <f t="shared" ref="B38:C38" si="10">SUM(B30:B36)</f>
        <v>0</v>
      </c>
      <c r="C38" s="5">
        <f t="shared" si="10"/>
        <v>0</v>
      </c>
      <c r="D38" s="5">
        <f>SUM(D30:D36)</f>
        <v>0</v>
      </c>
      <c r="E38" s="5">
        <f t="shared" ref="E38:Q38" si="11">SUM(E30:E36)</f>
        <v>0</v>
      </c>
      <c r="F38" s="5">
        <f t="shared" si="11"/>
        <v>0</v>
      </c>
      <c r="G38" s="5">
        <f t="shared" si="11"/>
        <v>0</v>
      </c>
      <c r="H38" s="5">
        <f t="shared" si="11"/>
        <v>0</v>
      </c>
      <c r="I38" s="5">
        <f t="shared" si="11"/>
        <v>0</v>
      </c>
      <c r="J38" s="5">
        <f t="shared" si="11"/>
        <v>0</v>
      </c>
      <c r="K38" s="5">
        <f t="shared" si="11"/>
        <v>0</v>
      </c>
      <c r="L38" s="5">
        <f t="shared" si="11"/>
        <v>0</v>
      </c>
      <c r="M38" s="5">
        <f t="shared" si="11"/>
        <v>0</v>
      </c>
      <c r="N38" s="5">
        <f t="shared" si="11"/>
        <v>0</v>
      </c>
      <c r="O38" s="5">
        <f t="shared" si="11"/>
        <v>0</v>
      </c>
      <c r="P38" s="5">
        <f t="shared" si="11"/>
        <v>0</v>
      </c>
      <c r="Q38" s="5">
        <f t="shared" si="11"/>
        <v>0</v>
      </c>
      <c r="R38" s="68">
        <f>SUM(B38:Q38)</f>
        <v>0</v>
      </c>
      <c r="S38" s="61" t="s">
        <v>223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33"/>
  <sheetViews>
    <sheetView topLeftCell="A112" zoomScale="120" zoomScaleNormal="120" workbookViewId="0">
      <selection activeCell="B127" sqref="B127"/>
    </sheetView>
  </sheetViews>
  <sheetFormatPr defaultColWidth="9.140625" defaultRowHeight="15" x14ac:dyDescent="0.25"/>
  <cols>
    <col min="1" max="1" width="11.140625" style="20" customWidth="1"/>
    <col min="2" max="2" width="132.7109375" style="20" customWidth="1"/>
    <col min="3" max="16384" width="9.140625" style="20"/>
  </cols>
  <sheetData>
    <row r="1" spans="1:2" x14ac:dyDescent="0.25">
      <c r="A1" s="63" t="s">
        <v>90</v>
      </c>
      <c r="B1" s="63" t="s">
        <v>193</v>
      </c>
    </row>
    <row r="2" spans="1:2" x14ac:dyDescent="0.25">
      <c r="A2" s="64">
        <v>44317</v>
      </c>
      <c r="B2" s="64" t="s">
        <v>200</v>
      </c>
    </row>
    <row r="3" spans="1:2" x14ac:dyDescent="0.25">
      <c r="A3" s="64">
        <v>44317</v>
      </c>
      <c r="B3" s="64" t="s">
        <v>201</v>
      </c>
    </row>
    <row r="4" spans="1:2" x14ac:dyDescent="0.25">
      <c r="A4" s="64">
        <v>44317</v>
      </c>
      <c r="B4" s="64" t="s">
        <v>202</v>
      </c>
    </row>
    <row r="5" spans="1:2" x14ac:dyDescent="0.25">
      <c r="A5" s="64">
        <v>44317</v>
      </c>
      <c r="B5" s="64" t="s">
        <v>203</v>
      </c>
    </row>
    <row r="6" spans="1:2" x14ac:dyDescent="0.25">
      <c r="A6" s="64">
        <v>44317</v>
      </c>
      <c r="B6" s="64" t="s">
        <v>204</v>
      </c>
    </row>
    <row r="7" spans="1:2" x14ac:dyDescent="0.25">
      <c r="A7" s="64">
        <v>44317</v>
      </c>
      <c r="B7" s="64" t="s">
        <v>205</v>
      </c>
    </row>
    <row r="8" spans="1:2" x14ac:dyDescent="0.25">
      <c r="A8" s="64">
        <v>44331</v>
      </c>
      <c r="B8" s="64" t="s">
        <v>206</v>
      </c>
    </row>
    <row r="9" spans="1:2" x14ac:dyDescent="0.25">
      <c r="A9" s="64">
        <v>44361</v>
      </c>
      <c r="B9" s="64" t="s">
        <v>207</v>
      </c>
    </row>
    <row r="10" spans="1:2" x14ac:dyDescent="0.25">
      <c r="A10" s="64">
        <v>44361</v>
      </c>
      <c r="B10" s="64" t="s">
        <v>194</v>
      </c>
    </row>
    <row r="11" spans="1:2" x14ac:dyDescent="0.25">
      <c r="A11" s="64">
        <v>44361</v>
      </c>
      <c r="B11" s="64" t="s">
        <v>208</v>
      </c>
    </row>
    <row r="12" spans="1:2" x14ac:dyDescent="0.25">
      <c r="A12" s="64">
        <v>44361</v>
      </c>
      <c r="B12" s="64" t="s">
        <v>209</v>
      </c>
    </row>
    <row r="13" spans="1:2" x14ac:dyDescent="0.25">
      <c r="A13" s="64">
        <v>44361</v>
      </c>
      <c r="B13" s="64" t="s">
        <v>211</v>
      </c>
    </row>
    <row r="14" spans="1:2" x14ac:dyDescent="0.25">
      <c r="A14" s="64">
        <v>44361</v>
      </c>
      <c r="B14" s="64" t="s">
        <v>210</v>
      </c>
    </row>
    <row r="15" spans="1:2" x14ac:dyDescent="0.25">
      <c r="A15" s="64">
        <v>44361</v>
      </c>
      <c r="B15" s="64" t="s">
        <v>213</v>
      </c>
    </row>
    <row r="16" spans="1:2" x14ac:dyDescent="0.25">
      <c r="A16" s="64">
        <v>44361</v>
      </c>
      <c r="B16" s="64" t="s">
        <v>214</v>
      </c>
    </row>
    <row r="17" spans="1:2" ht="15.75" x14ac:dyDescent="0.25">
      <c r="A17" s="64">
        <v>44361</v>
      </c>
      <c r="B17" s="64" t="s">
        <v>215</v>
      </c>
    </row>
    <row r="18" spans="1:2" ht="15.75" x14ac:dyDescent="0.25">
      <c r="A18" s="64">
        <v>44361</v>
      </c>
      <c r="B18" s="64" t="s">
        <v>216</v>
      </c>
    </row>
    <row r="19" spans="1:2" ht="15.75" x14ac:dyDescent="0.25">
      <c r="A19" s="64">
        <v>44361</v>
      </c>
      <c r="B19" s="64" t="s">
        <v>217</v>
      </c>
    </row>
    <row r="20" spans="1:2" x14ac:dyDescent="0.25">
      <c r="A20" s="64">
        <v>44361</v>
      </c>
      <c r="B20" s="64" t="s">
        <v>218</v>
      </c>
    </row>
    <row r="21" spans="1:2" x14ac:dyDescent="0.25">
      <c r="A21" s="64">
        <v>44362</v>
      </c>
      <c r="B21" s="64" t="s">
        <v>220</v>
      </c>
    </row>
    <row r="22" spans="1:2" x14ac:dyDescent="0.25">
      <c r="A22" s="64">
        <v>44362</v>
      </c>
      <c r="B22" s="64" t="s">
        <v>222</v>
      </c>
    </row>
    <row r="23" spans="1:2" x14ac:dyDescent="0.25">
      <c r="A23" s="64">
        <v>44364</v>
      </c>
      <c r="B23" s="64" t="s">
        <v>227</v>
      </c>
    </row>
    <row r="24" spans="1:2" x14ac:dyDescent="0.25">
      <c r="A24" s="64">
        <v>44368</v>
      </c>
      <c r="B24" s="64" t="s">
        <v>238</v>
      </c>
    </row>
    <row r="25" spans="1:2" x14ac:dyDescent="0.25">
      <c r="A25" s="64">
        <v>44369</v>
      </c>
      <c r="B25" s="64" t="s">
        <v>237</v>
      </c>
    </row>
    <row r="26" spans="1:2" x14ac:dyDescent="0.25">
      <c r="A26" s="64">
        <v>44369</v>
      </c>
      <c r="B26" s="64" t="s">
        <v>243</v>
      </c>
    </row>
    <row r="27" spans="1:2" x14ac:dyDescent="0.25">
      <c r="A27" s="64">
        <v>44369</v>
      </c>
      <c r="B27" s="64" t="s">
        <v>240</v>
      </c>
    </row>
    <row r="28" spans="1:2" x14ac:dyDescent="0.25">
      <c r="A28" s="64">
        <v>44369</v>
      </c>
      <c r="B28" s="64" t="s">
        <v>242</v>
      </c>
    </row>
    <row r="29" spans="1:2" x14ac:dyDescent="0.25">
      <c r="A29" s="64">
        <v>44370</v>
      </c>
      <c r="B29" s="64" t="s">
        <v>248</v>
      </c>
    </row>
    <row r="30" spans="1:2" x14ac:dyDescent="0.25">
      <c r="A30" s="64">
        <v>44370</v>
      </c>
      <c r="B30" s="64" t="s">
        <v>250</v>
      </c>
    </row>
    <row r="31" spans="1:2" x14ac:dyDescent="0.25">
      <c r="A31" s="64">
        <v>44375</v>
      </c>
      <c r="B31" s="64" t="s">
        <v>252</v>
      </c>
    </row>
    <row r="32" spans="1:2" x14ac:dyDescent="0.25">
      <c r="A32" s="64">
        <v>44377</v>
      </c>
      <c r="B32" s="65" t="s">
        <v>338</v>
      </c>
    </row>
    <row r="33" spans="1:3" x14ac:dyDescent="0.25">
      <c r="A33" s="64">
        <v>44377</v>
      </c>
      <c r="B33" s="64" t="s">
        <v>254</v>
      </c>
    </row>
    <row r="34" spans="1:3" x14ac:dyDescent="0.25">
      <c r="A34" s="64">
        <v>44378</v>
      </c>
      <c r="B34" s="64" t="s">
        <v>255</v>
      </c>
    </row>
    <row r="35" spans="1:3" x14ac:dyDescent="0.25">
      <c r="A35" s="64">
        <v>44378</v>
      </c>
      <c r="B35" s="64" t="s">
        <v>256</v>
      </c>
    </row>
    <row r="36" spans="1:3" x14ac:dyDescent="0.25">
      <c r="A36" s="64">
        <v>44386</v>
      </c>
      <c r="B36" s="64" t="s">
        <v>274</v>
      </c>
      <c r="C36" s="20" t="s">
        <v>275</v>
      </c>
    </row>
    <row r="37" spans="1:3" ht="30" x14ac:dyDescent="0.25">
      <c r="A37" s="76">
        <v>44386</v>
      </c>
      <c r="B37" s="77" t="s">
        <v>264</v>
      </c>
    </row>
    <row r="38" spans="1:3" x14ac:dyDescent="0.25">
      <c r="A38" s="76">
        <v>44386</v>
      </c>
      <c r="B38" s="77" t="s">
        <v>265</v>
      </c>
    </row>
    <row r="39" spans="1:3" x14ac:dyDescent="0.25">
      <c r="A39" s="76">
        <v>44386</v>
      </c>
      <c r="B39" s="77" t="s">
        <v>267</v>
      </c>
    </row>
    <row r="40" spans="1:3" ht="30" x14ac:dyDescent="0.25">
      <c r="A40" s="76">
        <v>44386</v>
      </c>
      <c r="B40" s="77" t="s">
        <v>269</v>
      </c>
    </row>
    <row r="41" spans="1:3" ht="30" x14ac:dyDescent="0.25">
      <c r="A41" s="76">
        <v>44386</v>
      </c>
      <c r="B41" s="77" t="s">
        <v>270</v>
      </c>
    </row>
    <row r="42" spans="1:3" x14ac:dyDescent="0.25">
      <c r="A42" s="76">
        <v>44386</v>
      </c>
      <c r="B42" s="77" t="s">
        <v>271</v>
      </c>
    </row>
    <row r="43" spans="1:3" x14ac:dyDescent="0.25">
      <c r="A43" s="76">
        <v>44386</v>
      </c>
      <c r="B43" s="77" t="s">
        <v>272</v>
      </c>
    </row>
    <row r="44" spans="1:3" x14ac:dyDescent="0.25">
      <c r="A44" s="76">
        <v>44386</v>
      </c>
      <c r="B44" s="77" t="s">
        <v>273</v>
      </c>
    </row>
    <row r="45" spans="1:3" x14ac:dyDescent="0.25">
      <c r="A45" s="76">
        <v>44390</v>
      </c>
      <c r="B45" s="77" t="s">
        <v>279</v>
      </c>
    </row>
    <row r="46" spans="1:3" ht="30" x14ac:dyDescent="0.25">
      <c r="A46" s="76">
        <v>44390</v>
      </c>
      <c r="B46" s="77" t="s">
        <v>282</v>
      </c>
    </row>
    <row r="47" spans="1:3" ht="30" x14ac:dyDescent="0.25">
      <c r="A47" s="76">
        <v>44390</v>
      </c>
      <c r="B47" s="77" t="s">
        <v>283</v>
      </c>
    </row>
    <row r="48" spans="1:3" x14ac:dyDescent="0.25">
      <c r="A48" s="76">
        <v>44390</v>
      </c>
      <c r="B48" s="77" t="s">
        <v>278</v>
      </c>
    </row>
    <row r="49" spans="1:2" x14ac:dyDescent="0.25">
      <c r="A49" s="76">
        <v>44391</v>
      </c>
      <c r="B49" s="77" t="s">
        <v>286</v>
      </c>
    </row>
    <row r="50" spans="1:2" ht="30" x14ac:dyDescent="0.25">
      <c r="A50" s="76">
        <v>44392</v>
      </c>
      <c r="B50" s="77" t="s">
        <v>287</v>
      </c>
    </row>
    <row r="51" spans="1:2" ht="31.5" x14ac:dyDescent="0.25">
      <c r="A51" s="76">
        <v>44396</v>
      </c>
      <c r="B51" s="78" t="s">
        <v>336</v>
      </c>
    </row>
    <row r="52" spans="1:2" x14ac:dyDescent="0.25">
      <c r="A52" s="76">
        <v>44398</v>
      </c>
      <c r="B52" s="77" t="s">
        <v>294</v>
      </c>
    </row>
    <row r="53" spans="1:2" ht="45" x14ac:dyDescent="0.25">
      <c r="A53" s="76">
        <v>44399</v>
      </c>
      <c r="B53" s="77" t="s">
        <v>296</v>
      </c>
    </row>
    <row r="54" spans="1:2" x14ac:dyDescent="0.25">
      <c r="A54" s="76">
        <v>44399</v>
      </c>
      <c r="B54" s="77" t="s">
        <v>297</v>
      </c>
    </row>
    <row r="55" spans="1:2" x14ac:dyDescent="0.25">
      <c r="A55" s="76">
        <v>44399</v>
      </c>
      <c r="B55" s="76" t="s">
        <v>298</v>
      </c>
    </row>
    <row r="56" spans="1:2" ht="30" x14ac:dyDescent="0.25">
      <c r="A56" s="76">
        <v>44399</v>
      </c>
      <c r="B56" s="76" t="s">
        <v>299</v>
      </c>
    </row>
    <row r="57" spans="1:2" ht="30" x14ac:dyDescent="0.25">
      <c r="A57" s="76">
        <v>44403</v>
      </c>
      <c r="B57" s="76" t="s">
        <v>300</v>
      </c>
    </row>
    <row r="58" spans="1:2" ht="30" x14ac:dyDescent="0.25">
      <c r="A58" s="76">
        <v>44403</v>
      </c>
      <c r="B58" s="76" t="s">
        <v>335</v>
      </c>
    </row>
    <row r="59" spans="1:2" ht="30" x14ac:dyDescent="0.25">
      <c r="A59" s="76">
        <v>44403</v>
      </c>
      <c r="B59" s="76" t="s">
        <v>301</v>
      </c>
    </row>
    <row r="60" spans="1:2" x14ac:dyDescent="0.25">
      <c r="A60" s="76">
        <v>44403</v>
      </c>
      <c r="B60" s="76" t="s">
        <v>302</v>
      </c>
    </row>
    <row r="61" spans="1:2" x14ac:dyDescent="0.25">
      <c r="A61" s="80">
        <v>44404</v>
      </c>
      <c r="B61" s="79" t="s">
        <v>304</v>
      </c>
    </row>
    <row r="62" spans="1:2" x14ac:dyDescent="0.25">
      <c r="A62" s="80">
        <v>44407</v>
      </c>
      <c r="B62" s="79" t="s">
        <v>314</v>
      </c>
    </row>
    <row r="63" spans="1:2" x14ac:dyDescent="0.25">
      <c r="A63" s="80">
        <v>44409</v>
      </c>
      <c r="B63" s="79" t="s">
        <v>315</v>
      </c>
    </row>
    <row r="64" spans="1:2" x14ac:dyDescent="0.25">
      <c r="A64" s="80">
        <v>44410</v>
      </c>
      <c r="B64" s="79" t="s">
        <v>316</v>
      </c>
    </row>
    <row r="65" spans="1:2" x14ac:dyDescent="0.25">
      <c r="A65" s="80">
        <v>44418</v>
      </c>
      <c r="B65" s="77" t="s">
        <v>337</v>
      </c>
    </row>
    <row r="66" spans="1:2" ht="135" x14ac:dyDescent="0.25">
      <c r="A66" s="80">
        <v>44424</v>
      </c>
      <c r="B66" s="77" t="s">
        <v>323</v>
      </c>
    </row>
    <row r="67" spans="1:2" x14ac:dyDescent="0.25">
      <c r="A67" s="80">
        <v>44424</v>
      </c>
      <c r="B67" s="79" t="s">
        <v>325</v>
      </c>
    </row>
    <row r="68" spans="1:2" x14ac:dyDescent="0.25">
      <c r="A68" s="80">
        <v>44424</v>
      </c>
      <c r="B68" s="79" t="s">
        <v>326</v>
      </c>
    </row>
    <row r="69" spans="1:2" x14ac:dyDescent="0.25">
      <c r="A69" s="80">
        <v>44424</v>
      </c>
      <c r="B69" s="79" t="s">
        <v>327</v>
      </c>
    </row>
    <row r="70" spans="1:2" x14ac:dyDescent="0.25">
      <c r="A70" s="64">
        <v>44424</v>
      </c>
      <c r="B70" s="20" t="s">
        <v>339</v>
      </c>
    </row>
    <row r="71" spans="1:2" x14ac:dyDescent="0.25">
      <c r="A71" s="64">
        <v>44424</v>
      </c>
      <c r="B71" s="20" t="s">
        <v>340</v>
      </c>
    </row>
    <row r="72" spans="1:2" ht="45" x14ac:dyDescent="0.25">
      <c r="A72" s="64">
        <v>44424</v>
      </c>
      <c r="B72" s="66" t="s">
        <v>341</v>
      </c>
    </row>
    <row r="73" spans="1:2" ht="30" x14ac:dyDescent="0.25">
      <c r="A73" s="64">
        <v>44424</v>
      </c>
      <c r="B73" s="66" t="s">
        <v>342</v>
      </c>
    </row>
    <row r="74" spans="1:2" ht="30" x14ac:dyDescent="0.25">
      <c r="A74" s="64">
        <v>44424</v>
      </c>
      <c r="B74" s="66" t="s">
        <v>355</v>
      </c>
    </row>
    <row r="75" spans="1:2" ht="45" x14ac:dyDescent="0.25">
      <c r="A75" s="64">
        <v>44424</v>
      </c>
      <c r="B75" s="66" t="s">
        <v>354</v>
      </c>
    </row>
    <row r="76" spans="1:2" x14ac:dyDescent="0.25">
      <c r="A76" s="64">
        <v>44452</v>
      </c>
      <c r="B76" s="20" t="s">
        <v>357</v>
      </c>
    </row>
    <row r="77" spans="1:2" x14ac:dyDescent="0.25">
      <c r="A77" s="64">
        <v>44453</v>
      </c>
      <c r="B77" s="20" t="s">
        <v>359</v>
      </c>
    </row>
    <row r="78" spans="1:2" x14ac:dyDescent="0.25">
      <c r="A78" s="64">
        <v>44459</v>
      </c>
      <c r="B78" s="20" t="s">
        <v>351</v>
      </c>
    </row>
    <row r="79" spans="1:2" ht="30" x14ac:dyDescent="0.25">
      <c r="A79" s="64">
        <v>44459</v>
      </c>
      <c r="B79" s="66" t="s">
        <v>358</v>
      </c>
    </row>
    <row r="80" spans="1:2" x14ac:dyDescent="0.25">
      <c r="A80" s="64">
        <v>44459</v>
      </c>
      <c r="B80" s="20" t="s">
        <v>360</v>
      </c>
    </row>
    <row r="81" spans="1:2" x14ac:dyDescent="0.25">
      <c r="A81" s="64">
        <v>44461</v>
      </c>
      <c r="B81" s="20" t="s">
        <v>363</v>
      </c>
    </row>
    <row r="82" spans="1:2" x14ac:dyDescent="0.25">
      <c r="A82" s="64">
        <v>44473</v>
      </c>
      <c r="B82" s="20" t="s">
        <v>661</v>
      </c>
    </row>
    <row r="83" spans="1:2" x14ac:dyDescent="0.25">
      <c r="A83" s="64">
        <v>44501</v>
      </c>
      <c r="B83" s="20" t="s">
        <v>683</v>
      </c>
    </row>
    <row r="84" spans="1:2" x14ac:dyDescent="0.25">
      <c r="A84" s="64">
        <v>44503</v>
      </c>
      <c r="B84" s="20" t="s">
        <v>701</v>
      </c>
    </row>
    <row r="85" spans="1:2" x14ac:dyDescent="0.25">
      <c r="A85" s="64">
        <v>44503</v>
      </c>
      <c r="B85" s="20" t="s">
        <v>691</v>
      </c>
    </row>
    <row r="86" spans="1:2" x14ac:dyDescent="0.25">
      <c r="A86" s="64">
        <v>44504</v>
      </c>
      <c r="B86" s="20" t="s">
        <v>694</v>
      </c>
    </row>
    <row r="87" spans="1:2" x14ac:dyDescent="0.25">
      <c r="A87" s="64">
        <v>44504</v>
      </c>
      <c r="B87" s="20" t="s">
        <v>693</v>
      </c>
    </row>
    <row r="88" spans="1:2" x14ac:dyDescent="0.25">
      <c r="A88" s="64">
        <v>44526</v>
      </c>
      <c r="B88" s="20" t="s">
        <v>702</v>
      </c>
    </row>
    <row r="89" spans="1:2" x14ac:dyDescent="0.25">
      <c r="A89" s="64">
        <v>44532</v>
      </c>
      <c r="B89" s="20" t="s">
        <v>704</v>
      </c>
    </row>
    <row r="90" spans="1:2" x14ac:dyDescent="0.25">
      <c r="A90" s="64">
        <v>44533</v>
      </c>
      <c r="B90" s="20" t="s">
        <v>707</v>
      </c>
    </row>
    <row r="91" spans="1:2" x14ac:dyDescent="0.25">
      <c r="A91" s="64">
        <v>44533</v>
      </c>
      <c r="B91" s="20" t="s">
        <v>705</v>
      </c>
    </row>
    <row r="92" spans="1:2" x14ac:dyDescent="0.25">
      <c r="A92" s="64">
        <v>44538</v>
      </c>
      <c r="B92" s="20" t="s">
        <v>706</v>
      </c>
    </row>
    <row r="93" spans="1:2" x14ac:dyDescent="0.25">
      <c r="A93" s="64">
        <v>44573</v>
      </c>
      <c r="B93" s="20" t="s">
        <v>712</v>
      </c>
    </row>
    <row r="94" spans="1:2" x14ac:dyDescent="0.25">
      <c r="A94" s="64">
        <v>44574</v>
      </c>
      <c r="B94" s="20" t="s">
        <v>730</v>
      </c>
    </row>
    <row r="95" spans="1:2" ht="76.5" customHeight="1" x14ac:dyDescent="0.25"/>
    <row r="96" spans="1:2" x14ac:dyDescent="0.25">
      <c r="A96" s="64">
        <v>44574</v>
      </c>
      <c r="B96" s="20" t="s">
        <v>729</v>
      </c>
    </row>
    <row r="97" spans="1:2" ht="31.5" customHeight="1" x14ac:dyDescent="0.25"/>
    <row r="98" spans="1:2" ht="120" x14ac:dyDescent="0.25">
      <c r="A98" s="64">
        <v>44582</v>
      </c>
      <c r="B98" s="66" t="s">
        <v>731</v>
      </c>
    </row>
    <row r="99" spans="1:2" ht="93.75" customHeight="1" x14ac:dyDescent="0.25">
      <c r="A99" s="64">
        <v>44582</v>
      </c>
      <c r="B99" s="66" t="s">
        <v>732</v>
      </c>
    </row>
    <row r="100" spans="1:2" ht="105" x14ac:dyDescent="0.25">
      <c r="A100" s="64">
        <v>44582</v>
      </c>
      <c r="B100" s="66" t="s">
        <v>733</v>
      </c>
    </row>
    <row r="101" spans="1:2" x14ac:dyDescent="0.25">
      <c r="A101" s="64">
        <v>44589</v>
      </c>
      <c r="B101" s="91" t="s">
        <v>735</v>
      </c>
    </row>
    <row r="102" spans="1:2" x14ac:dyDescent="0.25">
      <c r="A102" s="64">
        <v>44592</v>
      </c>
      <c r="B102" s="20" t="s">
        <v>736</v>
      </c>
    </row>
    <row r="103" spans="1:2" x14ac:dyDescent="0.25">
      <c r="A103" s="64">
        <v>44600</v>
      </c>
      <c r="B103" s="20" t="s">
        <v>746</v>
      </c>
    </row>
    <row r="104" spans="1:2" x14ac:dyDescent="0.25">
      <c r="A104" s="64">
        <v>44606</v>
      </c>
      <c r="B104" s="20" t="s">
        <v>742</v>
      </c>
    </row>
    <row r="105" spans="1:2" x14ac:dyDescent="0.25">
      <c r="A105" s="64">
        <v>44607</v>
      </c>
      <c r="B105" s="20" t="s">
        <v>743</v>
      </c>
    </row>
    <row r="106" spans="1:2" x14ac:dyDescent="0.25">
      <c r="A106" s="64">
        <v>44607</v>
      </c>
      <c r="B106" s="20" t="s">
        <v>744</v>
      </c>
    </row>
    <row r="107" spans="1:2" x14ac:dyDescent="0.25">
      <c r="A107" s="64">
        <v>44613</v>
      </c>
      <c r="B107" s="20" t="s">
        <v>748</v>
      </c>
    </row>
    <row r="108" spans="1:2" x14ac:dyDescent="0.25">
      <c r="A108" s="64">
        <v>44630</v>
      </c>
      <c r="B108" s="20" t="s">
        <v>777</v>
      </c>
    </row>
    <row r="109" spans="1:2" x14ac:dyDescent="0.25">
      <c r="A109" s="64">
        <v>44630</v>
      </c>
      <c r="B109" s="20" t="s">
        <v>779</v>
      </c>
    </row>
    <row r="110" spans="1:2" x14ac:dyDescent="0.25">
      <c r="A110" s="64">
        <v>44630</v>
      </c>
      <c r="B110" s="20" t="s">
        <v>778</v>
      </c>
    </row>
    <row r="111" spans="1:2" x14ac:dyDescent="0.25">
      <c r="A111" s="20" t="s">
        <v>775</v>
      </c>
      <c r="B111" s="20" t="s">
        <v>776</v>
      </c>
    </row>
    <row r="112" spans="1:2" x14ac:dyDescent="0.25">
      <c r="A112" s="64">
        <v>44630</v>
      </c>
      <c r="B112" s="20" t="s">
        <v>774</v>
      </c>
    </row>
    <row r="113" spans="1:2" x14ac:dyDescent="0.25">
      <c r="A113" s="64">
        <v>44641</v>
      </c>
      <c r="B113" s="20" t="s">
        <v>781</v>
      </c>
    </row>
    <row r="114" spans="1:2" x14ac:dyDescent="0.25">
      <c r="A114" s="64">
        <v>44642</v>
      </c>
      <c r="B114" s="20" t="s">
        <v>782</v>
      </c>
    </row>
    <row r="115" spans="1:2" x14ac:dyDescent="0.25">
      <c r="A115" s="64">
        <v>44643</v>
      </c>
      <c r="B115" s="20" t="s">
        <v>789</v>
      </c>
    </row>
    <row r="116" spans="1:2" x14ac:dyDescent="0.25">
      <c r="A116" s="64">
        <v>44643</v>
      </c>
      <c r="B116" s="20" t="s">
        <v>783</v>
      </c>
    </row>
    <row r="117" spans="1:2" x14ac:dyDescent="0.25">
      <c r="A117" s="64">
        <v>44643</v>
      </c>
      <c r="B117" s="20" t="s">
        <v>784</v>
      </c>
    </row>
    <row r="118" spans="1:2" x14ac:dyDescent="0.25">
      <c r="A118" s="64">
        <v>44652</v>
      </c>
      <c r="B118" s="20" t="s">
        <v>790</v>
      </c>
    </row>
    <row r="119" spans="1:2" x14ac:dyDescent="0.25">
      <c r="A119" s="64">
        <v>44685</v>
      </c>
      <c r="B119" s="20" t="s">
        <v>797</v>
      </c>
    </row>
    <row r="120" spans="1:2" x14ac:dyDescent="0.25">
      <c r="A120" s="64">
        <v>44685</v>
      </c>
      <c r="B120" s="20" t="s">
        <v>798</v>
      </c>
    </row>
    <row r="121" spans="1:2" x14ac:dyDescent="0.25">
      <c r="A121" s="64">
        <v>44697</v>
      </c>
      <c r="B121" s="20" t="s">
        <v>807</v>
      </c>
    </row>
    <row r="122" spans="1:2" x14ac:dyDescent="0.25">
      <c r="A122" s="64">
        <v>44713</v>
      </c>
      <c r="B122" s="20" t="s">
        <v>868</v>
      </c>
    </row>
    <row r="123" spans="1:2" x14ac:dyDescent="0.25">
      <c r="A123" s="64">
        <v>44725</v>
      </c>
      <c r="B123" s="20" t="s">
        <v>845</v>
      </c>
    </row>
    <row r="124" spans="1:2" x14ac:dyDescent="0.25">
      <c r="A124" s="64">
        <v>44725</v>
      </c>
      <c r="B124" s="20" t="s">
        <v>844</v>
      </c>
    </row>
    <row r="125" spans="1:2" x14ac:dyDescent="0.25">
      <c r="A125" s="64">
        <v>44725</v>
      </c>
      <c r="B125" s="20" t="s">
        <v>843</v>
      </c>
    </row>
    <row r="126" spans="1:2" x14ac:dyDescent="0.25">
      <c r="A126" s="64">
        <v>44725</v>
      </c>
      <c r="B126" s="20" t="s">
        <v>854</v>
      </c>
    </row>
    <row r="127" spans="1:2" x14ac:dyDescent="0.25">
      <c r="A127" s="64">
        <v>44733</v>
      </c>
      <c r="B127" s="20" t="s">
        <v>856</v>
      </c>
    </row>
    <row r="128" spans="1:2" x14ac:dyDescent="0.25">
      <c r="A128" s="64">
        <v>44734</v>
      </c>
      <c r="B128" s="20" t="s">
        <v>858</v>
      </c>
    </row>
    <row r="129" spans="1:2" x14ac:dyDescent="0.25">
      <c r="A129" s="64">
        <v>44739</v>
      </c>
      <c r="B129" s="20" t="s">
        <v>861</v>
      </c>
    </row>
    <row r="130" spans="1:2" x14ac:dyDescent="0.25">
      <c r="A130" s="64">
        <v>44740</v>
      </c>
      <c r="B130" s="20" t="s">
        <v>864</v>
      </c>
    </row>
    <row r="131" spans="1:2" x14ac:dyDescent="0.25">
      <c r="A131" s="64">
        <v>44741</v>
      </c>
      <c r="B131" s="20" t="s">
        <v>884</v>
      </c>
    </row>
    <row r="132" spans="1:2" x14ac:dyDescent="0.25">
      <c r="A132" s="64">
        <v>44741</v>
      </c>
      <c r="B132" s="20" t="s">
        <v>885</v>
      </c>
    </row>
    <row r="133" spans="1:2" x14ac:dyDescent="0.25">
      <c r="A133" s="64">
        <v>44741</v>
      </c>
      <c r="B133" s="20" t="s">
        <v>886</v>
      </c>
    </row>
  </sheetData>
  <autoFilter ref="A1:C94"/>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Q164"/>
  <sheetViews>
    <sheetView workbookViewId="0">
      <pane xSplit="2" ySplit="2" topLeftCell="C115" activePane="bottomRight" state="frozen"/>
      <selection pane="topRight" activeCell="C1" sqref="C1"/>
      <selection pane="bottomLeft" activeCell="A3" sqref="A3"/>
      <selection pane="bottomRight" activeCell="B126" sqref="B126"/>
    </sheetView>
  </sheetViews>
  <sheetFormatPr defaultRowHeight="15" x14ac:dyDescent="0.25"/>
  <cols>
    <col min="1" max="1" width="8.140625" customWidth="1"/>
    <col min="2" max="2" width="11.140625" customWidth="1"/>
    <col min="3" max="3" width="12.85546875" customWidth="1"/>
    <col min="4" max="4" width="12.85546875" style="85" customWidth="1"/>
    <col min="5" max="5" width="15.28515625" style="92" customWidth="1"/>
    <col min="6" max="7" width="12.5703125" customWidth="1"/>
    <col min="9" max="9" width="9.7109375" bestFit="1" customWidth="1"/>
    <col min="11" max="11" width="10" customWidth="1"/>
    <col min="13" max="13" width="10.7109375" bestFit="1" customWidth="1"/>
    <col min="17" max="17" width="13.5703125" bestFit="1" customWidth="1"/>
  </cols>
  <sheetData>
    <row r="1" spans="1:17" x14ac:dyDescent="0.25">
      <c r="A1" s="82" t="s">
        <v>654</v>
      </c>
      <c r="B1">
        <v>161</v>
      </c>
      <c r="F1">
        <f t="shared" ref="F1:P1" si="0">COUNTA(F2:F162)-1</f>
        <v>38</v>
      </c>
      <c r="H1">
        <f>COUNTA(H2:H157)-1</f>
        <v>18</v>
      </c>
      <c r="J1">
        <f>COUNTA(J2:J164)-1</f>
        <v>72</v>
      </c>
      <c r="L1">
        <f t="shared" si="0"/>
        <v>20</v>
      </c>
      <c r="N1">
        <f t="shared" si="0"/>
        <v>24</v>
      </c>
      <c r="P1">
        <f t="shared" si="0"/>
        <v>14</v>
      </c>
      <c r="Q1" s="82">
        <f>SUM(B1:P1)</f>
        <v>347</v>
      </c>
    </row>
    <row r="2" spans="1:17" x14ac:dyDescent="0.25">
      <c r="B2" s="81" t="s">
        <v>16</v>
      </c>
      <c r="C2" s="81" t="s">
        <v>809</v>
      </c>
      <c r="D2" s="86" t="s">
        <v>666</v>
      </c>
      <c r="E2" s="93" t="s">
        <v>667</v>
      </c>
      <c r="F2" s="81" t="s">
        <v>406</v>
      </c>
      <c r="G2" s="81" t="s">
        <v>809</v>
      </c>
      <c r="H2" s="81" t="s">
        <v>404</v>
      </c>
      <c r="I2" s="81" t="s">
        <v>809</v>
      </c>
      <c r="J2" s="81" t="s">
        <v>407</v>
      </c>
      <c r="K2" s="81" t="s">
        <v>809</v>
      </c>
      <c r="L2" s="81" t="s">
        <v>408</v>
      </c>
      <c r="M2" s="81" t="s">
        <v>809</v>
      </c>
      <c r="N2" s="81" t="s">
        <v>103</v>
      </c>
      <c r="O2" s="81"/>
      <c r="P2" s="81" t="s">
        <v>365</v>
      </c>
    </row>
    <row r="3" spans="1:17" x14ac:dyDescent="0.25">
      <c r="B3" t="s">
        <v>409</v>
      </c>
      <c r="C3" s="84">
        <v>43748</v>
      </c>
      <c r="D3" s="85">
        <v>1</v>
      </c>
      <c r="E3" s="92">
        <f>SUM(D3/$B$1)</f>
        <v>6.2111801242236021E-3</v>
      </c>
      <c r="F3" t="s">
        <v>410</v>
      </c>
      <c r="G3" s="84">
        <v>43999</v>
      </c>
      <c r="H3" t="s">
        <v>416</v>
      </c>
      <c r="I3" s="84">
        <v>44700</v>
      </c>
      <c r="J3" t="s">
        <v>412</v>
      </c>
      <c r="K3" s="84">
        <v>44700</v>
      </c>
      <c r="L3" t="s">
        <v>413</v>
      </c>
      <c r="M3" s="84">
        <v>44924</v>
      </c>
      <c r="N3" t="s">
        <v>367</v>
      </c>
      <c r="P3" t="s">
        <v>370</v>
      </c>
      <c r="Q3" t="s">
        <v>658</v>
      </c>
    </row>
    <row r="4" spans="1:17" hidden="1" x14ac:dyDescent="0.25">
      <c r="B4" t="s">
        <v>414</v>
      </c>
      <c r="C4" s="84">
        <v>43860</v>
      </c>
      <c r="D4" s="85">
        <v>2</v>
      </c>
      <c r="E4" s="92">
        <f t="shared" ref="E4:E67" si="1">SUM(D4/$B$1)</f>
        <v>1.2422360248447204E-2</v>
      </c>
      <c r="F4" t="s">
        <v>415</v>
      </c>
      <c r="G4" s="84">
        <v>43999</v>
      </c>
      <c r="H4" t="s">
        <v>421</v>
      </c>
      <c r="I4" s="84">
        <v>44700</v>
      </c>
      <c r="J4" t="s">
        <v>417</v>
      </c>
      <c r="K4" s="84">
        <v>44701</v>
      </c>
      <c r="L4" t="s">
        <v>418</v>
      </c>
      <c r="M4" s="84">
        <v>44924</v>
      </c>
      <c r="N4" t="s">
        <v>368</v>
      </c>
      <c r="P4" t="s">
        <v>393</v>
      </c>
      <c r="Q4" t="s">
        <v>658</v>
      </c>
    </row>
    <row r="5" spans="1:17" hidden="1" x14ac:dyDescent="0.25">
      <c r="B5" t="s">
        <v>419</v>
      </c>
      <c r="C5" s="84">
        <v>43860</v>
      </c>
      <c r="D5" s="85">
        <v>3</v>
      </c>
      <c r="E5" s="92">
        <f t="shared" si="1"/>
        <v>1.8633540372670808E-2</v>
      </c>
      <c r="F5" t="s">
        <v>420</v>
      </c>
      <c r="G5" s="84">
        <v>43999</v>
      </c>
      <c r="H5" t="s">
        <v>426</v>
      </c>
      <c r="I5" s="84">
        <v>44700</v>
      </c>
      <c r="J5" t="s">
        <v>422</v>
      </c>
      <c r="K5" s="84">
        <v>44702</v>
      </c>
      <c r="L5" t="s">
        <v>423</v>
      </c>
      <c r="M5" s="84">
        <v>44924</v>
      </c>
      <c r="N5" t="s">
        <v>372</v>
      </c>
      <c r="P5" t="s">
        <v>394</v>
      </c>
      <c r="Q5" t="s">
        <v>658</v>
      </c>
    </row>
    <row r="6" spans="1:17" hidden="1" x14ac:dyDescent="0.25">
      <c r="B6" t="s">
        <v>424</v>
      </c>
      <c r="C6" s="84">
        <v>43860</v>
      </c>
      <c r="D6" s="85">
        <v>4</v>
      </c>
      <c r="E6" s="92">
        <f t="shared" si="1"/>
        <v>2.4844720496894408E-2</v>
      </c>
      <c r="F6" t="s">
        <v>425</v>
      </c>
      <c r="G6" s="84">
        <v>43999</v>
      </c>
      <c r="H6" t="s">
        <v>411</v>
      </c>
      <c r="I6" s="84">
        <v>44756</v>
      </c>
      <c r="J6" t="s">
        <v>427</v>
      </c>
      <c r="K6" s="84">
        <v>44703</v>
      </c>
      <c r="L6" t="s">
        <v>428</v>
      </c>
      <c r="M6" s="84">
        <v>44924</v>
      </c>
      <c r="N6" t="s">
        <v>373</v>
      </c>
      <c r="P6" t="s">
        <v>395</v>
      </c>
      <c r="Q6" s="83" t="s">
        <v>658</v>
      </c>
    </row>
    <row r="7" spans="1:17" hidden="1" x14ac:dyDescent="0.25">
      <c r="B7" t="s">
        <v>429</v>
      </c>
      <c r="C7" s="84">
        <v>43860</v>
      </c>
      <c r="D7" s="85">
        <v>5</v>
      </c>
      <c r="E7" s="92">
        <f t="shared" si="1"/>
        <v>3.1055900621118012E-2</v>
      </c>
      <c r="F7" t="s">
        <v>430</v>
      </c>
      <c r="G7" s="84">
        <v>43999</v>
      </c>
      <c r="H7" t="s">
        <v>431</v>
      </c>
      <c r="I7" s="84">
        <v>44756</v>
      </c>
      <c r="J7" t="s">
        <v>432</v>
      </c>
      <c r="K7" s="84">
        <v>44704</v>
      </c>
      <c r="L7" t="s">
        <v>433</v>
      </c>
      <c r="M7" s="84">
        <v>44924</v>
      </c>
      <c r="N7" t="s">
        <v>374</v>
      </c>
      <c r="P7" t="s">
        <v>396</v>
      </c>
      <c r="Q7" s="83" t="s">
        <v>658</v>
      </c>
    </row>
    <row r="8" spans="1:17" hidden="1" x14ac:dyDescent="0.25">
      <c r="B8" t="s">
        <v>434</v>
      </c>
      <c r="C8" s="84">
        <v>43860</v>
      </c>
      <c r="D8" s="85">
        <v>6</v>
      </c>
      <c r="E8" s="92">
        <f t="shared" si="1"/>
        <v>3.7267080745341616E-2</v>
      </c>
      <c r="F8" t="s">
        <v>435</v>
      </c>
      <c r="G8" s="84">
        <v>43999</v>
      </c>
      <c r="H8" t="s">
        <v>436</v>
      </c>
      <c r="I8" s="84">
        <v>44756</v>
      </c>
      <c r="J8" t="s">
        <v>437</v>
      </c>
      <c r="K8" s="84">
        <v>44705</v>
      </c>
      <c r="L8" t="s">
        <v>438</v>
      </c>
      <c r="M8" s="84">
        <v>44924</v>
      </c>
      <c r="N8" t="s">
        <v>375</v>
      </c>
      <c r="P8" t="s">
        <v>397</v>
      </c>
      <c r="Q8" s="83" t="s">
        <v>658</v>
      </c>
    </row>
    <row r="9" spans="1:17" hidden="1" x14ac:dyDescent="0.25">
      <c r="B9" t="s">
        <v>439</v>
      </c>
      <c r="C9" s="84">
        <v>43860</v>
      </c>
      <c r="D9" s="85">
        <v>7</v>
      </c>
      <c r="E9" s="92">
        <f t="shared" si="1"/>
        <v>4.3478260869565216E-2</v>
      </c>
      <c r="F9" t="s">
        <v>440</v>
      </c>
      <c r="G9" s="84">
        <v>43999</v>
      </c>
      <c r="H9" t="s">
        <v>441</v>
      </c>
      <c r="I9" s="84">
        <v>44756</v>
      </c>
      <c r="J9" t="s">
        <v>442</v>
      </c>
      <c r="K9" s="84">
        <v>44706</v>
      </c>
      <c r="L9" t="s">
        <v>443</v>
      </c>
      <c r="M9" s="84">
        <v>44924</v>
      </c>
      <c r="N9" t="s">
        <v>376</v>
      </c>
      <c r="P9" t="s">
        <v>398</v>
      </c>
      <c r="Q9" s="83" t="s">
        <v>658</v>
      </c>
    </row>
    <row r="10" spans="1:17" hidden="1" x14ac:dyDescent="0.25">
      <c r="B10" t="s">
        <v>444</v>
      </c>
      <c r="C10" s="84">
        <v>43860</v>
      </c>
      <c r="D10" s="85">
        <v>8</v>
      </c>
      <c r="E10" s="92">
        <f t="shared" si="1"/>
        <v>4.9689440993788817E-2</v>
      </c>
      <c r="F10" t="s">
        <v>445</v>
      </c>
      <c r="G10" s="84">
        <v>43999</v>
      </c>
      <c r="H10" t="s">
        <v>446</v>
      </c>
      <c r="I10" s="84">
        <v>44756</v>
      </c>
      <c r="J10" t="s">
        <v>447</v>
      </c>
      <c r="K10" s="84">
        <v>44707</v>
      </c>
      <c r="L10" t="s">
        <v>448</v>
      </c>
      <c r="M10" s="84">
        <v>44924</v>
      </c>
      <c r="N10" t="s">
        <v>377</v>
      </c>
      <c r="P10" t="s">
        <v>399</v>
      </c>
      <c r="Q10" s="83" t="s">
        <v>658</v>
      </c>
    </row>
    <row r="11" spans="1:17" hidden="1" x14ac:dyDescent="0.25">
      <c r="B11" t="s">
        <v>449</v>
      </c>
      <c r="C11" s="84">
        <v>43860</v>
      </c>
      <c r="D11" s="85">
        <v>9</v>
      </c>
      <c r="E11" s="92">
        <f t="shared" si="1"/>
        <v>5.5900621118012424E-2</v>
      </c>
      <c r="F11" t="s">
        <v>450</v>
      </c>
      <c r="G11" s="84">
        <v>43999</v>
      </c>
      <c r="H11" t="s">
        <v>451</v>
      </c>
      <c r="I11" s="84">
        <v>44756</v>
      </c>
      <c r="J11" t="s">
        <v>452</v>
      </c>
      <c r="K11" s="84">
        <v>44708</v>
      </c>
      <c r="L11" t="s">
        <v>453</v>
      </c>
      <c r="M11" s="84">
        <v>44980</v>
      </c>
      <c r="N11" t="s">
        <v>378</v>
      </c>
      <c r="P11" t="s">
        <v>366</v>
      </c>
      <c r="Q11" s="83" t="s">
        <v>659</v>
      </c>
    </row>
    <row r="12" spans="1:17" hidden="1" x14ac:dyDescent="0.25">
      <c r="B12" t="s">
        <v>454</v>
      </c>
      <c r="C12" s="84">
        <v>43860</v>
      </c>
      <c r="D12" s="85">
        <v>10</v>
      </c>
      <c r="E12" s="92">
        <f t="shared" si="1"/>
        <v>6.2111801242236024E-2</v>
      </c>
      <c r="F12" t="s">
        <v>455</v>
      </c>
      <c r="G12" s="84">
        <v>43999</v>
      </c>
      <c r="H12" t="s">
        <v>466</v>
      </c>
      <c r="I12" s="84">
        <v>44756</v>
      </c>
      <c r="J12" t="s">
        <v>457</v>
      </c>
      <c r="K12" s="84">
        <v>44709</v>
      </c>
      <c r="L12" t="s">
        <v>458</v>
      </c>
      <c r="M12" s="84">
        <v>44980</v>
      </c>
      <c r="N12" t="s">
        <v>379</v>
      </c>
      <c r="P12" t="s">
        <v>371</v>
      </c>
      <c r="Q12" s="83" t="s">
        <v>658</v>
      </c>
    </row>
    <row r="13" spans="1:17" hidden="1" x14ac:dyDescent="0.25">
      <c r="B13" t="s">
        <v>459</v>
      </c>
      <c r="C13" s="84">
        <v>43860</v>
      </c>
      <c r="D13" s="85">
        <v>11</v>
      </c>
      <c r="E13" s="92">
        <f t="shared" si="1"/>
        <v>6.8322981366459631E-2</v>
      </c>
      <c r="F13" t="s">
        <v>460</v>
      </c>
      <c r="G13" s="84">
        <v>43999</v>
      </c>
      <c r="H13" t="s">
        <v>471</v>
      </c>
      <c r="I13" s="84">
        <v>44756</v>
      </c>
      <c r="J13" t="s">
        <v>462</v>
      </c>
      <c r="K13" s="84">
        <v>44710</v>
      </c>
      <c r="L13" t="s">
        <v>463</v>
      </c>
      <c r="M13" s="84">
        <v>44980</v>
      </c>
      <c r="N13" t="s">
        <v>369</v>
      </c>
      <c r="P13" t="s">
        <v>400</v>
      </c>
      <c r="Q13" s="83" t="s">
        <v>658</v>
      </c>
    </row>
    <row r="14" spans="1:17" hidden="1" x14ac:dyDescent="0.25">
      <c r="B14" t="s">
        <v>464</v>
      </c>
      <c r="C14" s="84">
        <v>43860</v>
      </c>
      <c r="D14" s="85">
        <v>12</v>
      </c>
      <c r="E14" s="92">
        <f t="shared" si="1"/>
        <v>7.4534161490683232E-2</v>
      </c>
      <c r="F14" t="s">
        <v>465</v>
      </c>
      <c r="G14" s="84">
        <v>43999</v>
      </c>
      <c r="H14" t="s">
        <v>475</v>
      </c>
      <c r="I14" s="84">
        <v>44756</v>
      </c>
      <c r="J14" t="s">
        <v>467</v>
      </c>
      <c r="K14" s="84">
        <v>44711</v>
      </c>
      <c r="L14" t="s">
        <v>468</v>
      </c>
      <c r="M14" s="84">
        <v>44980</v>
      </c>
      <c r="N14" t="s">
        <v>380</v>
      </c>
      <c r="P14" t="s">
        <v>401</v>
      </c>
      <c r="Q14" s="83" t="s">
        <v>660</v>
      </c>
    </row>
    <row r="15" spans="1:17" hidden="1" x14ac:dyDescent="0.25">
      <c r="B15" t="s">
        <v>469</v>
      </c>
      <c r="C15" s="84">
        <v>43860</v>
      </c>
      <c r="D15" s="85">
        <v>13</v>
      </c>
      <c r="E15" s="92">
        <f t="shared" si="1"/>
        <v>8.0745341614906832E-2</v>
      </c>
      <c r="F15" t="s">
        <v>470</v>
      </c>
      <c r="G15" s="84">
        <v>43999</v>
      </c>
      <c r="H15" t="s">
        <v>487</v>
      </c>
      <c r="I15" s="84">
        <v>44756</v>
      </c>
      <c r="J15" t="s">
        <v>472</v>
      </c>
      <c r="K15" s="84">
        <v>44756</v>
      </c>
      <c r="L15" t="s">
        <v>373</v>
      </c>
      <c r="M15" s="84">
        <v>44980</v>
      </c>
      <c r="N15" t="s">
        <v>381</v>
      </c>
      <c r="P15" t="s">
        <v>402</v>
      </c>
      <c r="Q15" s="83" t="s">
        <v>658</v>
      </c>
    </row>
    <row r="16" spans="1:17" hidden="1" x14ac:dyDescent="0.25">
      <c r="B16" t="s">
        <v>473</v>
      </c>
      <c r="C16" s="84">
        <v>43860</v>
      </c>
      <c r="D16" s="85">
        <v>14</v>
      </c>
      <c r="E16" s="92">
        <f t="shared" si="1"/>
        <v>8.6956521739130432E-2</v>
      </c>
      <c r="F16" t="s">
        <v>474</v>
      </c>
      <c r="G16" s="84">
        <v>43999</v>
      </c>
      <c r="H16" t="s">
        <v>492</v>
      </c>
      <c r="I16" s="84">
        <v>44812</v>
      </c>
      <c r="J16" t="s">
        <v>476</v>
      </c>
      <c r="K16" s="84">
        <v>44756</v>
      </c>
      <c r="L16" t="s">
        <v>376</v>
      </c>
      <c r="M16" s="84">
        <v>44980</v>
      </c>
      <c r="N16" t="s">
        <v>382</v>
      </c>
      <c r="P16" t="s">
        <v>403</v>
      </c>
      <c r="Q16" s="83" t="s">
        <v>658</v>
      </c>
    </row>
    <row r="17" spans="2:17" hidden="1" x14ac:dyDescent="0.25">
      <c r="B17" t="s">
        <v>477</v>
      </c>
      <c r="C17" s="84">
        <v>43860</v>
      </c>
      <c r="D17" s="85">
        <v>15</v>
      </c>
      <c r="E17" s="92">
        <f t="shared" si="1"/>
        <v>9.3167701863354033E-2</v>
      </c>
      <c r="F17" t="s">
        <v>478</v>
      </c>
      <c r="G17" s="84">
        <v>43999</v>
      </c>
      <c r="H17" t="s">
        <v>380</v>
      </c>
      <c r="I17" s="84">
        <v>44812</v>
      </c>
      <c r="J17" t="s">
        <v>479</v>
      </c>
      <c r="K17" s="84">
        <v>44756</v>
      </c>
      <c r="L17" t="s">
        <v>480</v>
      </c>
      <c r="M17" s="84">
        <v>44980</v>
      </c>
      <c r="N17" t="s">
        <v>383</v>
      </c>
      <c r="Q17" s="83" t="s">
        <v>659</v>
      </c>
    </row>
    <row r="18" spans="2:17" hidden="1" x14ac:dyDescent="0.25">
      <c r="B18" t="s">
        <v>481</v>
      </c>
      <c r="C18" s="84">
        <v>43860</v>
      </c>
      <c r="D18" s="85">
        <v>16</v>
      </c>
      <c r="E18" s="92">
        <f t="shared" si="1"/>
        <v>9.9378881987577633E-2</v>
      </c>
      <c r="F18" t="s">
        <v>369</v>
      </c>
      <c r="G18" s="84">
        <v>43999</v>
      </c>
      <c r="H18" t="s">
        <v>482</v>
      </c>
      <c r="I18" s="84">
        <v>44812</v>
      </c>
      <c r="J18" t="s">
        <v>483</v>
      </c>
      <c r="K18" s="84">
        <v>44756</v>
      </c>
      <c r="L18" t="s">
        <v>484</v>
      </c>
      <c r="M18" s="84">
        <v>44980</v>
      </c>
      <c r="N18" t="s">
        <v>384</v>
      </c>
      <c r="Q18" s="83" t="s">
        <v>658</v>
      </c>
    </row>
    <row r="19" spans="2:17" hidden="1" x14ac:dyDescent="0.25">
      <c r="B19" t="s">
        <v>485</v>
      </c>
      <c r="C19" s="84">
        <v>43860</v>
      </c>
      <c r="D19" s="85">
        <v>17</v>
      </c>
      <c r="E19" s="92">
        <f t="shared" si="1"/>
        <v>0.10559006211180125</v>
      </c>
      <c r="F19" t="s">
        <v>486</v>
      </c>
      <c r="G19" s="84">
        <v>43999</v>
      </c>
      <c r="H19" t="s">
        <v>456</v>
      </c>
      <c r="I19" s="84">
        <v>46492</v>
      </c>
      <c r="J19" t="s">
        <v>488</v>
      </c>
      <c r="K19" s="84">
        <v>44756</v>
      </c>
      <c r="L19" t="s">
        <v>489</v>
      </c>
      <c r="M19" s="84">
        <v>44980</v>
      </c>
      <c r="N19" t="s">
        <v>385</v>
      </c>
      <c r="Q19" s="83" t="s">
        <v>659</v>
      </c>
    </row>
    <row r="20" spans="2:17" hidden="1" x14ac:dyDescent="0.25">
      <c r="B20" t="s">
        <v>490</v>
      </c>
      <c r="C20" s="84">
        <v>43860</v>
      </c>
      <c r="D20" s="85">
        <v>18</v>
      </c>
      <c r="E20" s="92">
        <f t="shared" si="1"/>
        <v>0.11180124223602485</v>
      </c>
      <c r="F20" t="s">
        <v>491</v>
      </c>
      <c r="G20" s="84">
        <v>43999</v>
      </c>
      <c r="H20" t="s">
        <v>461</v>
      </c>
      <c r="I20" s="84">
        <v>46492</v>
      </c>
      <c r="J20" t="s">
        <v>493</v>
      </c>
      <c r="K20" s="84">
        <v>44756</v>
      </c>
      <c r="L20" t="s">
        <v>494</v>
      </c>
      <c r="M20" s="84">
        <v>44980</v>
      </c>
      <c r="N20" t="s">
        <v>386</v>
      </c>
      <c r="Q20" s="83" t="s">
        <v>659</v>
      </c>
    </row>
    <row r="21" spans="2:17" hidden="1" x14ac:dyDescent="0.25">
      <c r="B21" t="s">
        <v>495</v>
      </c>
      <c r="C21" s="84">
        <v>43860</v>
      </c>
      <c r="D21" s="85">
        <v>19</v>
      </c>
      <c r="E21" s="92">
        <f t="shared" si="1"/>
        <v>0.11801242236024845</v>
      </c>
      <c r="F21" t="s">
        <v>496</v>
      </c>
      <c r="G21" s="84">
        <v>43999</v>
      </c>
      <c r="J21" t="s">
        <v>497</v>
      </c>
      <c r="K21" s="84">
        <v>44756</v>
      </c>
      <c r="L21" t="s">
        <v>498</v>
      </c>
      <c r="M21" s="84">
        <v>44980</v>
      </c>
      <c r="N21" t="s">
        <v>387</v>
      </c>
      <c r="Q21" s="83" t="s">
        <v>658</v>
      </c>
    </row>
    <row r="22" spans="2:17" hidden="1" x14ac:dyDescent="0.25">
      <c r="B22" t="s">
        <v>499</v>
      </c>
      <c r="C22" s="84">
        <v>43860</v>
      </c>
      <c r="D22" s="85">
        <v>20</v>
      </c>
      <c r="E22" s="92">
        <f t="shared" si="1"/>
        <v>0.12422360248447205</v>
      </c>
      <c r="F22" t="s">
        <v>500</v>
      </c>
      <c r="G22" s="84">
        <v>43999</v>
      </c>
      <c r="J22" t="s">
        <v>501</v>
      </c>
      <c r="K22" s="84">
        <v>44756</v>
      </c>
      <c r="L22" t="s">
        <v>502</v>
      </c>
      <c r="M22" s="84">
        <v>44980</v>
      </c>
      <c r="N22" t="s">
        <v>388</v>
      </c>
      <c r="Q22" s="83" t="s">
        <v>660</v>
      </c>
    </row>
    <row r="23" spans="2:17" hidden="1" x14ac:dyDescent="0.25">
      <c r="B23" t="s">
        <v>503</v>
      </c>
      <c r="C23" s="84">
        <v>43860</v>
      </c>
      <c r="D23" s="85">
        <v>21</v>
      </c>
      <c r="E23" s="92">
        <f t="shared" si="1"/>
        <v>0.13043478260869565</v>
      </c>
      <c r="F23" t="s">
        <v>504</v>
      </c>
      <c r="G23" s="84">
        <v>43999</v>
      </c>
      <c r="J23" t="s">
        <v>505</v>
      </c>
      <c r="K23" s="84">
        <v>44756</v>
      </c>
      <c r="N23" t="s">
        <v>389</v>
      </c>
      <c r="Q23" s="83" t="s">
        <v>659</v>
      </c>
    </row>
    <row r="24" spans="2:17" hidden="1" x14ac:dyDescent="0.25">
      <c r="B24" t="s">
        <v>506</v>
      </c>
      <c r="C24" s="84">
        <v>43860</v>
      </c>
      <c r="D24" s="85">
        <v>22</v>
      </c>
      <c r="E24" s="92">
        <f t="shared" si="1"/>
        <v>0.13664596273291926</v>
      </c>
      <c r="F24" t="s">
        <v>507</v>
      </c>
      <c r="G24" s="84">
        <v>43999</v>
      </c>
      <c r="J24" t="s">
        <v>508</v>
      </c>
      <c r="K24" s="84">
        <v>44756</v>
      </c>
      <c r="N24" t="s">
        <v>390</v>
      </c>
    </row>
    <row r="25" spans="2:17" hidden="1" x14ac:dyDescent="0.25">
      <c r="B25" t="s">
        <v>509</v>
      </c>
      <c r="C25" s="84">
        <v>43860</v>
      </c>
      <c r="D25" s="85">
        <v>23</v>
      </c>
      <c r="E25" s="92">
        <f t="shared" si="1"/>
        <v>0.14285714285714285</v>
      </c>
      <c r="F25" t="s">
        <v>510</v>
      </c>
      <c r="G25" s="84">
        <v>43999</v>
      </c>
      <c r="J25" t="s">
        <v>511</v>
      </c>
      <c r="K25" s="84">
        <v>44756</v>
      </c>
      <c r="N25" t="s">
        <v>391</v>
      </c>
    </row>
    <row r="26" spans="2:17" hidden="1" x14ac:dyDescent="0.25">
      <c r="B26" t="s">
        <v>512</v>
      </c>
      <c r="C26" s="84">
        <v>43860</v>
      </c>
      <c r="D26" s="85">
        <v>24</v>
      </c>
      <c r="E26" s="92">
        <f t="shared" si="1"/>
        <v>0.14906832298136646</v>
      </c>
      <c r="F26" t="s">
        <v>513</v>
      </c>
      <c r="G26" s="84">
        <v>43999</v>
      </c>
      <c r="J26" t="s">
        <v>514</v>
      </c>
      <c r="K26" s="84">
        <v>44756</v>
      </c>
      <c r="N26" t="s">
        <v>392</v>
      </c>
    </row>
    <row r="27" spans="2:17" hidden="1" x14ac:dyDescent="0.25">
      <c r="B27" t="s">
        <v>515</v>
      </c>
      <c r="C27" s="84">
        <v>43860</v>
      </c>
      <c r="D27" s="85">
        <v>25</v>
      </c>
      <c r="E27" s="92">
        <f t="shared" si="1"/>
        <v>0.15527950310559005</v>
      </c>
      <c r="F27" t="s">
        <v>516</v>
      </c>
      <c r="G27" s="84">
        <v>43999</v>
      </c>
      <c r="J27" t="s">
        <v>517</v>
      </c>
      <c r="K27" s="84">
        <v>44756</v>
      </c>
    </row>
    <row r="28" spans="2:17" hidden="1" x14ac:dyDescent="0.25">
      <c r="B28" t="s">
        <v>518</v>
      </c>
      <c r="C28" s="84">
        <v>43860</v>
      </c>
      <c r="D28" s="85">
        <v>26</v>
      </c>
      <c r="E28" s="92">
        <f t="shared" si="1"/>
        <v>0.16149068322981366</v>
      </c>
      <c r="F28" t="s">
        <v>519</v>
      </c>
      <c r="G28" s="84">
        <v>43999</v>
      </c>
      <c r="J28" t="s">
        <v>520</v>
      </c>
      <c r="K28" s="84">
        <v>44756</v>
      </c>
    </row>
    <row r="29" spans="2:17" hidden="1" x14ac:dyDescent="0.25">
      <c r="B29" t="s">
        <v>521</v>
      </c>
      <c r="C29" s="84">
        <v>43860</v>
      </c>
      <c r="D29" s="85">
        <v>27</v>
      </c>
      <c r="E29" s="92">
        <f t="shared" si="1"/>
        <v>0.16770186335403728</v>
      </c>
      <c r="F29" t="s">
        <v>522</v>
      </c>
      <c r="G29" s="84">
        <v>43999</v>
      </c>
      <c r="J29" t="s">
        <v>414</v>
      </c>
      <c r="K29" s="84">
        <v>44756</v>
      </c>
    </row>
    <row r="30" spans="2:17" hidden="1" x14ac:dyDescent="0.25">
      <c r="B30" t="s">
        <v>523</v>
      </c>
      <c r="C30" s="84">
        <v>43860</v>
      </c>
      <c r="D30" s="85">
        <v>28</v>
      </c>
      <c r="E30" s="92">
        <f t="shared" si="1"/>
        <v>0.17391304347826086</v>
      </c>
      <c r="F30" t="s">
        <v>524</v>
      </c>
      <c r="G30" s="84">
        <v>43999</v>
      </c>
      <c r="J30" t="s">
        <v>439</v>
      </c>
      <c r="K30" s="84">
        <v>44756</v>
      </c>
    </row>
    <row r="31" spans="2:17" hidden="1" x14ac:dyDescent="0.25">
      <c r="B31" t="s">
        <v>525</v>
      </c>
      <c r="C31" s="84">
        <v>43860</v>
      </c>
      <c r="D31" s="85">
        <v>29</v>
      </c>
      <c r="E31" s="92">
        <f t="shared" si="1"/>
        <v>0.18012422360248448</v>
      </c>
      <c r="F31" t="s">
        <v>526</v>
      </c>
      <c r="G31" s="84">
        <v>43999</v>
      </c>
      <c r="J31" t="s">
        <v>490</v>
      </c>
      <c r="K31" s="84">
        <v>44756</v>
      </c>
    </row>
    <row r="32" spans="2:17" hidden="1" x14ac:dyDescent="0.25">
      <c r="B32" t="s">
        <v>527</v>
      </c>
      <c r="C32" s="84">
        <v>43860</v>
      </c>
      <c r="D32" s="85">
        <v>30</v>
      </c>
      <c r="E32" s="92">
        <f t="shared" si="1"/>
        <v>0.18633540372670807</v>
      </c>
      <c r="F32" t="s">
        <v>528</v>
      </c>
      <c r="G32" s="84">
        <v>43999</v>
      </c>
      <c r="J32" t="s">
        <v>529</v>
      </c>
      <c r="K32" s="84">
        <v>44756</v>
      </c>
    </row>
    <row r="33" spans="2:11" hidden="1" x14ac:dyDescent="0.25">
      <c r="B33" t="s">
        <v>530</v>
      </c>
      <c r="C33" s="84">
        <v>43860</v>
      </c>
      <c r="D33" s="85">
        <v>31</v>
      </c>
      <c r="E33" s="92">
        <f t="shared" si="1"/>
        <v>0.19254658385093168</v>
      </c>
      <c r="F33" t="s">
        <v>531</v>
      </c>
      <c r="G33" s="84">
        <v>43999</v>
      </c>
      <c r="J33" t="s">
        <v>532</v>
      </c>
      <c r="K33" s="84">
        <v>44812</v>
      </c>
    </row>
    <row r="34" spans="2:11" hidden="1" x14ac:dyDescent="0.25">
      <c r="B34" t="s">
        <v>533</v>
      </c>
      <c r="C34" s="84">
        <v>43860</v>
      </c>
      <c r="D34" s="85">
        <v>32</v>
      </c>
      <c r="E34" s="92">
        <f t="shared" si="1"/>
        <v>0.19875776397515527</v>
      </c>
      <c r="F34" t="s">
        <v>534</v>
      </c>
      <c r="G34" s="84">
        <v>43999</v>
      </c>
      <c r="J34" t="s">
        <v>444</v>
      </c>
      <c r="K34" s="84">
        <v>44812</v>
      </c>
    </row>
    <row r="35" spans="2:11" hidden="1" x14ac:dyDescent="0.25">
      <c r="B35" t="s">
        <v>535</v>
      </c>
      <c r="C35" s="84">
        <v>43860</v>
      </c>
      <c r="D35" s="85">
        <v>33</v>
      </c>
      <c r="E35" s="92">
        <f t="shared" si="1"/>
        <v>0.20496894409937888</v>
      </c>
      <c r="F35" t="s">
        <v>536</v>
      </c>
      <c r="G35" s="84">
        <v>43999</v>
      </c>
      <c r="J35" t="s">
        <v>537</v>
      </c>
      <c r="K35" s="84">
        <v>44812</v>
      </c>
    </row>
    <row r="36" spans="2:11" x14ac:dyDescent="0.25">
      <c r="B36" t="s">
        <v>538</v>
      </c>
      <c r="C36" s="84">
        <v>43860</v>
      </c>
      <c r="D36" s="85">
        <v>34</v>
      </c>
      <c r="E36" s="92">
        <f t="shared" si="1"/>
        <v>0.21118012422360249</v>
      </c>
      <c r="F36" t="s">
        <v>405</v>
      </c>
      <c r="G36" s="84">
        <v>43999</v>
      </c>
      <c r="J36" t="s">
        <v>539</v>
      </c>
      <c r="K36" s="84">
        <v>44812</v>
      </c>
    </row>
    <row r="37" spans="2:11" x14ac:dyDescent="0.25">
      <c r="B37" t="s">
        <v>540</v>
      </c>
      <c r="C37" s="84">
        <v>43972</v>
      </c>
      <c r="D37" s="85">
        <v>35</v>
      </c>
      <c r="E37" s="92">
        <f t="shared" si="1"/>
        <v>0.21739130434782608</v>
      </c>
      <c r="F37" t="s">
        <v>541</v>
      </c>
      <c r="G37" s="84">
        <v>43999</v>
      </c>
      <c r="J37" t="s">
        <v>542</v>
      </c>
      <c r="K37" s="84">
        <v>44812</v>
      </c>
    </row>
    <row r="38" spans="2:11" x14ac:dyDescent="0.25">
      <c r="B38" t="s">
        <v>543</v>
      </c>
      <c r="C38" s="84">
        <v>43972</v>
      </c>
      <c r="D38" s="85">
        <v>36</v>
      </c>
      <c r="E38" s="92">
        <f t="shared" si="1"/>
        <v>0.2236024844720497</v>
      </c>
      <c r="F38" t="s">
        <v>544</v>
      </c>
      <c r="G38" s="84">
        <v>43999</v>
      </c>
      <c r="J38" t="s">
        <v>545</v>
      </c>
      <c r="K38" s="84">
        <v>44812</v>
      </c>
    </row>
    <row r="39" spans="2:11" hidden="1" x14ac:dyDescent="0.25">
      <c r="B39" t="s">
        <v>546</v>
      </c>
      <c r="C39" s="84">
        <v>44028</v>
      </c>
      <c r="D39" s="85">
        <v>37</v>
      </c>
      <c r="E39" s="92">
        <f t="shared" si="1"/>
        <v>0.22981366459627328</v>
      </c>
      <c r="F39" t="s">
        <v>547</v>
      </c>
      <c r="G39" s="84">
        <v>43999</v>
      </c>
      <c r="J39" t="s">
        <v>548</v>
      </c>
      <c r="K39" s="84">
        <v>44812</v>
      </c>
    </row>
    <row r="40" spans="2:11" hidden="1" x14ac:dyDescent="0.25">
      <c r="B40" t="s">
        <v>419</v>
      </c>
      <c r="C40" s="84">
        <v>44028</v>
      </c>
      <c r="D40" s="85">
        <v>38</v>
      </c>
      <c r="E40" s="92">
        <f t="shared" si="1"/>
        <v>0.2360248447204969</v>
      </c>
      <c r="F40" t="s">
        <v>549</v>
      </c>
      <c r="G40" s="84">
        <v>43999</v>
      </c>
      <c r="J40" t="s">
        <v>419</v>
      </c>
      <c r="K40" s="84">
        <v>44812</v>
      </c>
    </row>
    <row r="41" spans="2:11" hidden="1" x14ac:dyDescent="0.25">
      <c r="B41" t="s">
        <v>429</v>
      </c>
      <c r="C41" s="84">
        <v>44028</v>
      </c>
      <c r="D41" s="85">
        <v>39</v>
      </c>
      <c r="E41" s="92">
        <f t="shared" si="1"/>
        <v>0.24223602484472051</v>
      </c>
      <c r="J41" t="s">
        <v>550</v>
      </c>
      <c r="K41" s="84">
        <v>44812</v>
      </c>
    </row>
    <row r="42" spans="2:11" hidden="1" x14ac:dyDescent="0.25">
      <c r="B42" t="s">
        <v>434</v>
      </c>
      <c r="C42" s="84">
        <v>44028</v>
      </c>
      <c r="D42" s="85">
        <v>40</v>
      </c>
      <c r="E42" s="92">
        <f t="shared" si="1"/>
        <v>0.2484472049689441</v>
      </c>
      <c r="J42" t="s">
        <v>429</v>
      </c>
      <c r="K42" s="84">
        <v>44812</v>
      </c>
    </row>
    <row r="43" spans="2:11" hidden="1" x14ac:dyDescent="0.25">
      <c r="B43" t="s">
        <v>439</v>
      </c>
      <c r="C43" s="84">
        <v>44028</v>
      </c>
      <c r="D43" s="85">
        <v>41</v>
      </c>
      <c r="E43" s="92">
        <f t="shared" si="1"/>
        <v>0.25465838509316768</v>
      </c>
      <c r="J43" t="s">
        <v>469</v>
      </c>
      <c r="K43" s="84">
        <v>44812</v>
      </c>
    </row>
    <row r="44" spans="2:11" hidden="1" x14ac:dyDescent="0.25">
      <c r="B44" t="s">
        <v>454</v>
      </c>
      <c r="C44" s="84">
        <v>44028</v>
      </c>
      <c r="D44" s="85">
        <v>42</v>
      </c>
      <c r="E44" s="92">
        <f t="shared" si="1"/>
        <v>0.2608695652173913</v>
      </c>
      <c r="J44" t="s">
        <v>551</v>
      </c>
      <c r="K44" s="84">
        <v>44812</v>
      </c>
    </row>
    <row r="45" spans="2:11" hidden="1" x14ac:dyDescent="0.25">
      <c r="B45" t="s">
        <v>469</v>
      </c>
      <c r="C45" s="84">
        <v>44028</v>
      </c>
      <c r="D45" s="85">
        <v>43</v>
      </c>
      <c r="E45" s="92">
        <f t="shared" si="1"/>
        <v>0.26708074534161491</v>
      </c>
      <c r="J45" t="s">
        <v>552</v>
      </c>
      <c r="K45" s="84">
        <v>44812</v>
      </c>
    </row>
    <row r="46" spans="2:11" hidden="1" x14ac:dyDescent="0.25">
      <c r="B46" t="s">
        <v>485</v>
      </c>
      <c r="C46" s="84">
        <v>44028</v>
      </c>
      <c r="D46" s="85">
        <v>44</v>
      </c>
      <c r="E46" s="92">
        <f t="shared" si="1"/>
        <v>0.27329192546583853</v>
      </c>
      <c r="J46" t="s">
        <v>553</v>
      </c>
    </row>
    <row r="47" spans="2:11" hidden="1" x14ac:dyDescent="0.25">
      <c r="B47" t="s">
        <v>490</v>
      </c>
      <c r="C47" s="84">
        <v>44028</v>
      </c>
      <c r="D47" s="85">
        <v>45</v>
      </c>
      <c r="E47" s="92">
        <f t="shared" si="1"/>
        <v>0.27950310559006208</v>
      </c>
      <c r="J47" t="s">
        <v>554</v>
      </c>
    </row>
    <row r="48" spans="2:11" hidden="1" x14ac:dyDescent="0.25">
      <c r="B48" t="s">
        <v>495</v>
      </c>
      <c r="C48" s="84">
        <v>44028</v>
      </c>
      <c r="D48" s="85">
        <v>46</v>
      </c>
      <c r="E48" s="92">
        <f t="shared" si="1"/>
        <v>0.2857142857142857</v>
      </c>
      <c r="J48" t="s">
        <v>555</v>
      </c>
    </row>
    <row r="49" spans="2:10" hidden="1" x14ac:dyDescent="0.25">
      <c r="B49" t="s">
        <v>556</v>
      </c>
      <c r="C49" s="84">
        <v>44028</v>
      </c>
      <c r="D49" s="85">
        <v>47</v>
      </c>
      <c r="E49" s="92">
        <f t="shared" si="1"/>
        <v>0.29192546583850931</v>
      </c>
      <c r="J49" t="s">
        <v>557</v>
      </c>
    </row>
    <row r="50" spans="2:10" hidden="1" x14ac:dyDescent="0.25">
      <c r="B50" t="s">
        <v>449</v>
      </c>
      <c r="C50" s="84">
        <v>44028</v>
      </c>
      <c r="D50" s="85">
        <v>48</v>
      </c>
      <c r="E50" s="92">
        <f t="shared" si="1"/>
        <v>0.29813664596273293</v>
      </c>
      <c r="J50" t="s">
        <v>558</v>
      </c>
    </row>
    <row r="51" spans="2:10" hidden="1" x14ac:dyDescent="0.25">
      <c r="B51" t="s">
        <v>459</v>
      </c>
      <c r="C51" s="84">
        <v>44028</v>
      </c>
      <c r="D51" s="85">
        <v>49</v>
      </c>
      <c r="E51" s="92">
        <f t="shared" si="1"/>
        <v>0.30434782608695654</v>
      </c>
      <c r="J51" t="s">
        <v>559</v>
      </c>
    </row>
    <row r="52" spans="2:10" hidden="1" x14ac:dyDescent="0.25">
      <c r="B52" t="s">
        <v>473</v>
      </c>
      <c r="C52" s="84">
        <v>44028</v>
      </c>
      <c r="D52" s="85">
        <v>50</v>
      </c>
      <c r="E52" s="92">
        <f t="shared" si="1"/>
        <v>0.3105590062111801</v>
      </c>
      <c r="J52" t="s">
        <v>655</v>
      </c>
    </row>
    <row r="53" spans="2:10" hidden="1" x14ac:dyDescent="0.25">
      <c r="B53" t="s">
        <v>481</v>
      </c>
      <c r="C53" s="84">
        <v>44028</v>
      </c>
      <c r="D53" s="85">
        <v>51</v>
      </c>
      <c r="E53" s="92">
        <f t="shared" si="1"/>
        <v>0.31677018633540371</v>
      </c>
      <c r="J53" t="s">
        <v>560</v>
      </c>
    </row>
    <row r="54" spans="2:10" hidden="1" x14ac:dyDescent="0.25">
      <c r="B54" t="s">
        <v>561</v>
      </c>
      <c r="C54" s="84">
        <v>44028</v>
      </c>
      <c r="D54" s="85">
        <v>52</v>
      </c>
      <c r="E54" s="92">
        <f t="shared" si="1"/>
        <v>0.32298136645962733</v>
      </c>
      <c r="J54" t="s">
        <v>381</v>
      </c>
    </row>
    <row r="55" spans="2:10" hidden="1" x14ac:dyDescent="0.25">
      <c r="B55" t="s">
        <v>518</v>
      </c>
      <c r="C55" s="84">
        <v>44028</v>
      </c>
      <c r="D55" s="85">
        <v>53</v>
      </c>
      <c r="E55" s="92">
        <f t="shared" si="1"/>
        <v>0.32919254658385094</v>
      </c>
      <c r="J55" t="s">
        <v>382</v>
      </c>
    </row>
    <row r="56" spans="2:10" hidden="1" x14ac:dyDescent="0.25">
      <c r="B56" t="s">
        <v>562</v>
      </c>
      <c r="C56" s="84">
        <v>44028</v>
      </c>
      <c r="D56" s="85">
        <v>54</v>
      </c>
      <c r="E56" s="92">
        <f t="shared" si="1"/>
        <v>0.33540372670807456</v>
      </c>
      <c r="J56" t="s">
        <v>372</v>
      </c>
    </row>
    <row r="57" spans="2:10" x14ac:dyDescent="0.25">
      <c r="B57" t="s">
        <v>563</v>
      </c>
      <c r="C57" s="84">
        <v>44084</v>
      </c>
      <c r="D57" s="85">
        <v>55</v>
      </c>
      <c r="E57" s="92">
        <f t="shared" si="1"/>
        <v>0.34161490683229812</v>
      </c>
      <c r="J57" t="s">
        <v>656</v>
      </c>
    </row>
    <row r="58" spans="2:10" x14ac:dyDescent="0.25">
      <c r="B58" t="s">
        <v>564</v>
      </c>
      <c r="C58" s="84">
        <v>44084</v>
      </c>
      <c r="D58" s="85">
        <v>56</v>
      </c>
      <c r="E58" s="92">
        <f t="shared" si="1"/>
        <v>0.34782608695652173</v>
      </c>
      <c r="J58" t="s">
        <v>657</v>
      </c>
    </row>
    <row r="59" spans="2:10" x14ac:dyDescent="0.25">
      <c r="B59" t="s">
        <v>565</v>
      </c>
      <c r="C59" s="84">
        <v>44084</v>
      </c>
      <c r="D59" s="85">
        <v>57</v>
      </c>
      <c r="E59" s="92">
        <f t="shared" si="1"/>
        <v>0.35403726708074534</v>
      </c>
      <c r="J59" t="s">
        <v>383</v>
      </c>
    </row>
    <row r="60" spans="2:10" x14ac:dyDescent="0.25">
      <c r="B60" t="s">
        <v>566</v>
      </c>
      <c r="C60" s="84">
        <v>44084</v>
      </c>
      <c r="D60" s="85">
        <v>58</v>
      </c>
      <c r="E60" s="92">
        <f t="shared" si="1"/>
        <v>0.36024844720496896</v>
      </c>
      <c r="J60" t="s">
        <v>375</v>
      </c>
    </row>
    <row r="61" spans="2:10" x14ac:dyDescent="0.25">
      <c r="B61" t="s">
        <v>568</v>
      </c>
      <c r="C61" s="84">
        <v>44084</v>
      </c>
      <c r="D61" s="85">
        <v>59</v>
      </c>
      <c r="E61" s="92">
        <f t="shared" si="1"/>
        <v>0.36645962732919257</v>
      </c>
      <c r="J61" t="s">
        <v>385</v>
      </c>
    </row>
    <row r="62" spans="2:10" x14ac:dyDescent="0.25">
      <c r="B62" t="s">
        <v>570</v>
      </c>
      <c r="C62" s="84">
        <v>44084</v>
      </c>
      <c r="D62" s="85">
        <v>60</v>
      </c>
      <c r="E62" s="92">
        <f t="shared" si="1"/>
        <v>0.37267080745341613</v>
      </c>
      <c r="J62" t="s">
        <v>567</v>
      </c>
    </row>
    <row r="63" spans="2:10" x14ac:dyDescent="0.25">
      <c r="B63" t="s">
        <v>572</v>
      </c>
      <c r="C63" s="84">
        <v>44084</v>
      </c>
      <c r="D63" s="85">
        <v>61</v>
      </c>
      <c r="E63" s="92">
        <f t="shared" si="1"/>
        <v>0.37888198757763975</v>
      </c>
      <c r="J63" t="s">
        <v>569</v>
      </c>
    </row>
    <row r="64" spans="2:10" x14ac:dyDescent="0.25">
      <c r="B64" t="s">
        <v>574</v>
      </c>
      <c r="C64" s="84">
        <v>44084</v>
      </c>
      <c r="D64" s="85">
        <v>62</v>
      </c>
      <c r="E64" s="92">
        <f t="shared" si="1"/>
        <v>0.38509316770186336</v>
      </c>
      <c r="J64" t="s">
        <v>571</v>
      </c>
    </row>
    <row r="65" spans="2:10" hidden="1" x14ac:dyDescent="0.25">
      <c r="B65" t="s">
        <v>576</v>
      </c>
      <c r="C65" s="84">
        <v>44140</v>
      </c>
      <c r="D65" s="85">
        <v>63</v>
      </c>
      <c r="E65" s="92">
        <f t="shared" si="1"/>
        <v>0.39130434782608697</v>
      </c>
      <c r="J65" t="s">
        <v>573</v>
      </c>
    </row>
    <row r="66" spans="2:10" hidden="1" x14ac:dyDescent="0.25">
      <c r="B66" t="s">
        <v>529</v>
      </c>
      <c r="C66" s="84">
        <v>44140</v>
      </c>
      <c r="D66" s="85">
        <v>64</v>
      </c>
      <c r="E66" s="92">
        <f t="shared" si="1"/>
        <v>0.39751552795031053</v>
      </c>
      <c r="J66" t="s">
        <v>575</v>
      </c>
    </row>
    <row r="67" spans="2:10" hidden="1" x14ac:dyDescent="0.25">
      <c r="B67" t="s">
        <v>579</v>
      </c>
      <c r="C67" s="84">
        <v>44140</v>
      </c>
      <c r="D67" s="85">
        <v>65</v>
      </c>
      <c r="E67" s="92">
        <f t="shared" si="1"/>
        <v>0.40372670807453415</v>
      </c>
      <c r="J67" t="s">
        <v>577</v>
      </c>
    </row>
    <row r="68" spans="2:10" hidden="1" x14ac:dyDescent="0.25">
      <c r="B68" t="s">
        <v>581</v>
      </c>
      <c r="C68" s="84">
        <v>44140</v>
      </c>
      <c r="D68" s="85">
        <v>66</v>
      </c>
      <c r="E68" s="92">
        <f t="shared" ref="E68:E131" si="2">SUM(D68/$B$1)</f>
        <v>0.40993788819875776</v>
      </c>
      <c r="J68" t="s">
        <v>578</v>
      </c>
    </row>
    <row r="69" spans="2:10" x14ac:dyDescent="0.25">
      <c r="B69" t="s">
        <v>583</v>
      </c>
      <c r="C69" s="84">
        <v>44140</v>
      </c>
      <c r="D69" s="85">
        <v>67</v>
      </c>
      <c r="E69" s="92">
        <f t="shared" si="2"/>
        <v>0.41614906832298137</v>
      </c>
      <c r="J69" t="s">
        <v>580</v>
      </c>
    </row>
    <row r="70" spans="2:10" hidden="1" x14ac:dyDescent="0.25">
      <c r="B70" t="s">
        <v>585</v>
      </c>
      <c r="C70" s="84">
        <v>44140</v>
      </c>
      <c r="D70" s="85">
        <v>68</v>
      </c>
      <c r="E70" s="92">
        <f t="shared" si="2"/>
        <v>0.42236024844720499</v>
      </c>
      <c r="J70" t="s">
        <v>582</v>
      </c>
    </row>
    <row r="71" spans="2:10" hidden="1" x14ac:dyDescent="0.25">
      <c r="B71" t="s">
        <v>539</v>
      </c>
      <c r="C71" s="84">
        <v>44140</v>
      </c>
      <c r="D71" s="85">
        <v>69</v>
      </c>
      <c r="E71" s="92">
        <f t="shared" si="2"/>
        <v>0.42857142857142855</v>
      </c>
      <c r="J71" t="s">
        <v>584</v>
      </c>
    </row>
    <row r="72" spans="2:10" hidden="1" x14ac:dyDescent="0.25">
      <c r="B72" t="s">
        <v>588</v>
      </c>
      <c r="C72" s="84">
        <v>44140</v>
      </c>
      <c r="D72" s="85">
        <v>70</v>
      </c>
      <c r="E72" s="92">
        <f t="shared" si="2"/>
        <v>0.43478260869565216</v>
      </c>
      <c r="J72" t="s">
        <v>586</v>
      </c>
    </row>
    <row r="73" spans="2:10" hidden="1" x14ac:dyDescent="0.25">
      <c r="B73" t="s">
        <v>424</v>
      </c>
      <c r="C73" s="84">
        <v>44140</v>
      </c>
      <c r="D73" s="85">
        <v>71</v>
      </c>
      <c r="E73" s="92">
        <f t="shared" si="2"/>
        <v>0.44099378881987578</v>
      </c>
      <c r="J73" t="s">
        <v>587</v>
      </c>
    </row>
    <row r="74" spans="2:10" hidden="1" x14ac:dyDescent="0.25">
      <c r="B74" t="s">
        <v>464</v>
      </c>
      <c r="C74" s="84">
        <v>44140</v>
      </c>
      <c r="D74" s="85">
        <v>72</v>
      </c>
      <c r="E74" s="92">
        <f t="shared" si="2"/>
        <v>0.44720496894409939</v>
      </c>
      <c r="J74" t="s">
        <v>589</v>
      </c>
    </row>
    <row r="75" spans="2:10" hidden="1" x14ac:dyDescent="0.25">
      <c r="B75" t="s">
        <v>499</v>
      </c>
      <c r="C75" s="84">
        <v>44140</v>
      </c>
      <c r="D75" s="85">
        <v>73</v>
      </c>
      <c r="E75" s="92">
        <f t="shared" si="2"/>
        <v>0.453416149068323</v>
      </c>
    </row>
    <row r="76" spans="2:10" x14ac:dyDescent="0.25">
      <c r="B76" t="s">
        <v>590</v>
      </c>
      <c r="C76" s="84">
        <v>44476</v>
      </c>
      <c r="D76" s="85">
        <v>74</v>
      </c>
      <c r="E76" s="92">
        <f t="shared" si="2"/>
        <v>0.45962732919254656</v>
      </c>
    </row>
    <row r="77" spans="2:10" x14ac:dyDescent="0.25">
      <c r="B77" t="s">
        <v>591</v>
      </c>
      <c r="C77" s="84">
        <v>44476</v>
      </c>
      <c r="D77" s="85">
        <v>75</v>
      </c>
      <c r="E77" s="92">
        <f t="shared" si="2"/>
        <v>0.46583850931677018</v>
      </c>
    </row>
    <row r="78" spans="2:10" x14ac:dyDescent="0.25">
      <c r="B78" t="s">
        <v>592</v>
      </c>
      <c r="C78" s="84">
        <v>44476</v>
      </c>
      <c r="D78" s="85">
        <v>76</v>
      </c>
      <c r="E78" s="92">
        <f t="shared" si="2"/>
        <v>0.47204968944099379</v>
      </c>
    </row>
    <row r="79" spans="2:10" x14ac:dyDescent="0.25">
      <c r="B79" t="s">
        <v>593</v>
      </c>
      <c r="C79" s="84">
        <v>44476</v>
      </c>
      <c r="D79" s="85">
        <v>77</v>
      </c>
      <c r="E79" s="92">
        <f t="shared" si="2"/>
        <v>0.47826086956521741</v>
      </c>
    </row>
    <row r="80" spans="2:10" x14ac:dyDescent="0.25">
      <c r="B80" t="s">
        <v>594</v>
      </c>
      <c r="C80" s="84">
        <v>44476</v>
      </c>
      <c r="D80" s="85">
        <v>78</v>
      </c>
      <c r="E80" s="92">
        <f t="shared" si="2"/>
        <v>0.48447204968944102</v>
      </c>
    </row>
    <row r="81" spans="2:5" x14ac:dyDescent="0.25">
      <c r="B81" t="s">
        <v>595</v>
      </c>
      <c r="C81" s="84">
        <v>44476</v>
      </c>
      <c r="D81" s="85">
        <v>79</v>
      </c>
      <c r="E81" s="92">
        <f t="shared" si="2"/>
        <v>0.49068322981366458</v>
      </c>
    </row>
    <row r="82" spans="2:5" x14ac:dyDescent="0.25">
      <c r="B82" t="s">
        <v>596</v>
      </c>
      <c r="C82" s="84">
        <v>44476</v>
      </c>
      <c r="D82" s="85">
        <v>80</v>
      </c>
      <c r="E82" s="92">
        <f t="shared" si="2"/>
        <v>0.49689440993788819</v>
      </c>
    </row>
    <row r="83" spans="2:5" x14ac:dyDescent="0.25">
      <c r="B83" t="s">
        <v>629</v>
      </c>
      <c r="C83" s="84">
        <v>44476</v>
      </c>
      <c r="D83" s="85">
        <v>81</v>
      </c>
      <c r="E83" s="92">
        <f t="shared" si="2"/>
        <v>0.50310559006211175</v>
      </c>
    </row>
    <row r="84" spans="2:5" x14ac:dyDescent="0.25">
      <c r="B84" t="s">
        <v>630</v>
      </c>
      <c r="C84" s="84">
        <v>44476</v>
      </c>
      <c r="D84" s="85">
        <v>82</v>
      </c>
      <c r="E84" s="92">
        <f t="shared" si="2"/>
        <v>0.50931677018633537</v>
      </c>
    </row>
    <row r="85" spans="2:5" x14ac:dyDescent="0.25">
      <c r="B85" t="s">
        <v>631</v>
      </c>
      <c r="C85" s="84">
        <v>44476</v>
      </c>
      <c r="D85" s="85">
        <v>83</v>
      </c>
      <c r="E85" s="92">
        <f t="shared" si="2"/>
        <v>0.51552795031055898</v>
      </c>
    </row>
    <row r="86" spans="2:5" x14ac:dyDescent="0.25">
      <c r="B86" t="s">
        <v>632</v>
      </c>
      <c r="C86" s="84">
        <v>44476</v>
      </c>
      <c r="D86" s="85">
        <v>84</v>
      </c>
      <c r="E86" s="92">
        <f t="shared" si="2"/>
        <v>0.52173913043478259</v>
      </c>
    </row>
    <row r="87" spans="2:5" x14ac:dyDescent="0.25">
      <c r="B87" t="s">
        <v>633</v>
      </c>
      <c r="C87" s="84">
        <v>44476</v>
      </c>
      <c r="D87" s="85">
        <v>85</v>
      </c>
      <c r="E87" s="92">
        <f t="shared" si="2"/>
        <v>0.52795031055900621</v>
      </c>
    </row>
    <row r="88" spans="2:5" x14ac:dyDescent="0.25">
      <c r="B88" t="s">
        <v>634</v>
      </c>
      <c r="C88" s="84">
        <v>44476</v>
      </c>
      <c r="D88" s="85">
        <v>86</v>
      </c>
      <c r="E88" s="92">
        <f t="shared" si="2"/>
        <v>0.53416149068322982</v>
      </c>
    </row>
    <row r="89" spans="2:5" x14ac:dyDescent="0.25">
      <c r="B89" t="s">
        <v>635</v>
      </c>
      <c r="C89" s="84">
        <v>44476</v>
      </c>
      <c r="D89" s="85">
        <v>87</v>
      </c>
      <c r="E89" s="92">
        <f t="shared" si="2"/>
        <v>0.54037267080745344</v>
      </c>
    </row>
    <row r="90" spans="2:5" x14ac:dyDescent="0.25">
      <c r="B90" t="s">
        <v>636</v>
      </c>
      <c r="C90" s="84">
        <v>44476</v>
      </c>
      <c r="D90" s="85">
        <v>88</v>
      </c>
      <c r="E90" s="92">
        <f t="shared" si="2"/>
        <v>0.54658385093167705</v>
      </c>
    </row>
    <row r="91" spans="2:5" x14ac:dyDescent="0.25">
      <c r="B91" t="s">
        <v>637</v>
      </c>
      <c r="C91" s="84">
        <v>44476</v>
      </c>
      <c r="D91" s="85">
        <v>89</v>
      </c>
      <c r="E91" s="92">
        <f t="shared" si="2"/>
        <v>0.55279503105590067</v>
      </c>
    </row>
    <row r="92" spans="2:5" x14ac:dyDescent="0.25">
      <c r="B92" t="s">
        <v>638</v>
      </c>
      <c r="C92" s="84">
        <v>44476</v>
      </c>
      <c r="D92" s="85">
        <v>90</v>
      </c>
      <c r="E92" s="92">
        <f t="shared" si="2"/>
        <v>0.55900621118012417</v>
      </c>
    </row>
    <row r="93" spans="2:5" x14ac:dyDescent="0.25">
      <c r="B93" t="s">
        <v>639</v>
      </c>
      <c r="C93" s="84">
        <v>44476</v>
      </c>
      <c r="D93" s="85">
        <v>91</v>
      </c>
      <c r="E93" s="92">
        <f t="shared" si="2"/>
        <v>0.56521739130434778</v>
      </c>
    </row>
    <row r="94" spans="2:5" x14ac:dyDescent="0.25">
      <c r="B94" t="s">
        <v>640</v>
      </c>
      <c r="C94" s="84">
        <v>44476</v>
      </c>
      <c r="D94" s="85">
        <v>92</v>
      </c>
      <c r="E94" s="92">
        <f t="shared" si="2"/>
        <v>0.5714285714285714</v>
      </c>
    </row>
    <row r="95" spans="2:5" x14ac:dyDescent="0.25">
      <c r="B95" t="s">
        <v>641</v>
      </c>
      <c r="C95" s="84">
        <v>44476</v>
      </c>
      <c r="D95" s="85">
        <v>93</v>
      </c>
      <c r="E95" s="92">
        <f t="shared" si="2"/>
        <v>0.57763975155279501</v>
      </c>
    </row>
    <row r="96" spans="2:5" x14ac:dyDescent="0.25">
      <c r="B96" t="s">
        <v>642</v>
      </c>
      <c r="C96" s="84">
        <v>44476</v>
      </c>
      <c r="D96" s="85">
        <v>94</v>
      </c>
      <c r="E96" s="92">
        <f t="shared" si="2"/>
        <v>0.58385093167701863</v>
      </c>
    </row>
    <row r="97" spans="2:5" x14ac:dyDescent="0.25">
      <c r="B97" t="s">
        <v>400</v>
      </c>
      <c r="C97" s="84">
        <v>44476</v>
      </c>
      <c r="D97" s="85">
        <v>95</v>
      </c>
      <c r="E97" s="92">
        <f t="shared" si="2"/>
        <v>0.59006211180124224</v>
      </c>
    </row>
    <row r="98" spans="2:5" x14ac:dyDescent="0.25">
      <c r="B98" t="s">
        <v>643</v>
      </c>
      <c r="C98" s="84">
        <v>44476</v>
      </c>
      <c r="D98" s="85">
        <v>96</v>
      </c>
      <c r="E98" s="92">
        <f t="shared" si="2"/>
        <v>0.59627329192546585</v>
      </c>
    </row>
    <row r="99" spans="2:5" x14ac:dyDescent="0.25">
      <c r="B99" t="s">
        <v>644</v>
      </c>
      <c r="C99" s="84">
        <v>44476</v>
      </c>
      <c r="D99" s="85">
        <v>97</v>
      </c>
      <c r="E99" s="92">
        <f t="shared" si="2"/>
        <v>0.60248447204968947</v>
      </c>
    </row>
    <row r="100" spans="2:5" x14ac:dyDescent="0.25">
      <c r="B100" t="s">
        <v>645</v>
      </c>
      <c r="C100" s="84">
        <v>44476</v>
      </c>
      <c r="D100" s="85">
        <v>98</v>
      </c>
      <c r="E100" s="92">
        <f t="shared" si="2"/>
        <v>0.60869565217391308</v>
      </c>
    </row>
    <row r="101" spans="2:5" x14ac:dyDescent="0.25">
      <c r="B101" t="s">
        <v>646</v>
      </c>
      <c r="C101" s="84">
        <v>44476</v>
      </c>
      <c r="D101" s="85">
        <v>99</v>
      </c>
      <c r="E101" s="92">
        <f t="shared" si="2"/>
        <v>0.6149068322981367</v>
      </c>
    </row>
    <row r="102" spans="2:5" x14ac:dyDescent="0.25">
      <c r="B102" t="s">
        <v>647</v>
      </c>
      <c r="C102" s="84">
        <v>44476</v>
      </c>
      <c r="D102" s="85">
        <v>100</v>
      </c>
      <c r="E102" s="92">
        <f t="shared" si="2"/>
        <v>0.6211180124223602</v>
      </c>
    </row>
    <row r="103" spans="2:5" hidden="1" x14ac:dyDescent="0.25">
      <c r="B103" t="s">
        <v>597</v>
      </c>
      <c r="C103" s="84">
        <v>44532</v>
      </c>
      <c r="D103" s="85">
        <v>101</v>
      </c>
      <c r="E103" s="92">
        <f t="shared" si="2"/>
        <v>0.62732919254658381</v>
      </c>
    </row>
    <row r="104" spans="2:5" hidden="1" x14ac:dyDescent="0.25">
      <c r="B104" t="s">
        <v>598</v>
      </c>
      <c r="C104" s="84">
        <v>44532</v>
      </c>
      <c r="D104" s="85">
        <v>102</v>
      </c>
      <c r="E104" s="92">
        <f t="shared" si="2"/>
        <v>0.63354037267080743</v>
      </c>
    </row>
    <row r="105" spans="2:5" hidden="1" x14ac:dyDescent="0.25">
      <c r="B105" t="s">
        <v>599</v>
      </c>
      <c r="C105" s="84">
        <v>44532</v>
      </c>
      <c r="D105" s="85">
        <v>103</v>
      </c>
      <c r="E105" s="92">
        <f t="shared" si="2"/>
        <v>0.63975155279503104</v>
      </c>
    </row>
    <row r="106" spans="2:5" hidden="1" x14ac:dyDescent="0.25">
      <c r="B106" t="s">
        <v>600</v>
      </c>
      <c r="C106" s="84">
        <v>44532</v>
      </c>
      <c r="D106" s="85">
        <v>104</v>
      </c>
      <c r="E106" s="92">
        <f t="shared" si="2"/>
        <v>0.64596273291925466</v>
      </c>
    </row>
    <row r="107" spans="2:5" hidden="1" x14ac:dyDescent="0.25">
      <c r="B107" t="s">
        <v>601</v>
      </c>
      <c r="C107" s="84">
        <v>44532</v>
      </c>
      <c r="D107" s="85">
        <v>105</v>
      </c>
      <c r="E107" s="92">
        <f t="shared" si="2"/>
        <v>0.65217391304347827</v>
      </c>
    </row>
    <row r="108" spans="2:5" hidden="1" x14ac:dyDescent="0.25">
      <c r="B108" t="s">
        <v>602</v>
      </c>
      <c r="C108" s="84">
        <v>44532</v>
      </c>
      <c r="D108" s="85">
        <v>106</v>
      </c>
      <c r="E108" s="92">
        <f t="shared" si="2"/>
        <v>0.65838509316770188</v>
      </c>
    </row>
    <row r="109" spans="2:5" x14ac:dyDescent="0.25">
      <c r="B109" t="s">
        <v>603</v>
      </c>
      <c r="C109" s="84">
        <v>44812</v>
      </c>
      <c r="D109" s="85">
        <v>107</v>
      </c>
      <c r="E109" s="92">
        <f t="shared" si="2"/>
        <v>0.6645962732919255</v>
      </c>
    </row>
    <row r="110" spans="2:5" x14ac:dyDescent="0.25">
      <c r="B110" t="s">
        <v>604</v>
      </c>
      <c r="C110" s="84">
        <v>44812</v>
      </c>
      <c r="D110" s="85">
        <v>108</v>
      </c>
      <c r="E110" s="92">
        <f t="shared" si="2"/>
        <v>0.67080745341614911</v>
      </c>
    </row>
    <row r="111" spans="2:5" x14ac:dyDescent="0.25">
      <c r="B111" t="s">
        <v>605</v>
      </c>
      <c r="C111" s="84">
        <v>44812</v>
      </c>
      <c r="D111" s="85">
        <v>109</v>
      </c>
      <c r="E111" s="92">
        <f t="shared" si="2"/>
        <v>0.67701863354037262</v>
      </c>
    </row>
    <row r="112" spans="2:5" x14ac:dyDescent="0.25">
      <c r="B112" t="s">
        <v>606</v>
      </c>
      <c r="C112" s="84">
        <v>44812</v>
      </c>
      <c r="D112" s="85">
        <v>110</v>
      </c>
      <c r="E112" s="92">
        <f t="shared" si="2"/>
        <v>0.68322981366459623</v>
      </c>
    </row>
    <row r="113" spans="2:5" x14ac:dyDescent="0.25">
      <c r="B113" t="s">
        <v>607</v>
      </c>
      <c r="C113" s="84">
        <v>44812</v>
      </c>
      <c r="D113" s="85">
        <v>111</v>
      </c>
      <c r="E113" s="92">
        <f t="shared" si="2"/>
        <v>0.68944099378881984</v>
      </c>
    </row>
    <row r="114" spans="2:5" x14ac:dyDescent="0.25">
      <c r="B114" t="s">
        <v>608</v>
      </c>
      <c r="C114" s="84">
        <v>44812</v>
      </c>
      <c r="D114" s="85">
        <v>112</v>
      </c>
      <c r="E114" s="92">
        <f t="shared" si="2"/>
        <v>0.69565217391304346</v>
      </c>
    </row>
    <row r="115" spans="2:5" x14ac:dyDescent="0.25">
      <c r="B115" t="s">
        <v>609</v>
      </c>
      <c r="C115" s="84">
        <v>44812</v>
      </c>
      <c r="D115" s="85">
        <v>113</v>
      </c>
      <c r="E115" s="92">
        <f t="shared" si="2"/>
        <v>0.70186335403726707</v>
      </c>
    </row>
    <row r="116" spans="2:5" x14ac:dyDescent="0.25">
      <c r="B116" t="s">
        <v>610</v>
      </c>
      <c r="C116" s="84">
        <v>44812</v>
      </c>
      <c r="D116" s="85">
        <v>114</v>
      </c>
      <c r="E116" s="92">
        <f t="shared" si="2"/>
        <v>0.70807453416149069</v>
      </c>
    </row>
    <row r="117" spans="2:5" x14ac:dyDescent="0.25">
      <c r="B117" t="s">
        <v>611</v>
      </c>
      <c r="C117" s="84">
        <v>44812</v>
      </c>
      <c r="D117" s="85">
        <v>115</v>
      </c>
      <c r="E117" s="92">
        <f t="shared" si="2"/>
        <v>0.7142857142857143</v>
      </c>
    </row>
    <row r="118" spans="2:5" x14ac:dyDescent="0.25">
      <c r="B118" t="s">
        <v>591</v>
      </c>
      <c r="C118" s="84">
        <v>44812</v>
      </c>
      <c r="D118" s="85">
        <v>116</v>
      </c>
      <c r="E118" s="92">
        <f t="shared" si="2"/>
        <v>0.72049689440993792</v>
      </c>
    </row>
    <row r="119" spans="2:5" x14ac:dyDescent="0.25">
      <c r="B119" t="s">
        <v>612</v>
      </c>
      <c r="C119" s="84">
        <v>44812</v>
      </c>
      <c r="D119" s="85">
        <v>117</v>
      </c>
      <c r="E119" s="92">
        <f t="shared" si="2"/>
        <v>0.72670807453416153</v>
      </c>
    </row>
    <row r="120" spans="2:5" x14ac:dyDescent="0.25">
      <c r="B120" t="s">
        <v>613</v>
      </c>
      <c r="C120" s="84">
        <v>44812</v>
      </c>
      <c r="D120" s="85">
        <v>118</v>
      </c>
      <c r="E120" s="92">
        <f t="shared" si="2"/>
        <v>0.73291925465838514</v>
      </c>
    </row>
    <row r="121" spans="2:5" x14ac:dyDescent="0.25">
      <c r="B121" t="s">
        <v>614</v>
      </c>
      <c r="C121" s="84">
        <v>44812</v>
      </c>
      <c r="D121" s="85">
        <v>119</v>
      </c>
      <c r="E121" s="92">
        <f t="shared" si="2"/>
        <v>0.73913043478260865</v>
      </c>
    </row>
    <row r="122" spans="2:5" x14ac:dyDescent="0.25">
      <c r="B122" t="s">
        <v>615</v>
      </c>
      <c r="C122" s="84">
        <v>44812</v>
      </c>
      <c r="D122" s="85">
        <v>120</v>
      </c>
      <c r="E122" s="92">
        <f t="shared" si="2"/>
        <v>0.74534161490683226</v>
      </c>
    </row>
    <row r="123" spans="2:5" x14ac:dyDescent="0.25">
      <c r="B123" t="s">
        <v>616</v>
      </c>
      <c r="C123" s="84">
        <v>44812</v>
      </c>
      <c r="D123" s="85">
        <v>121</v>
      </c>
      <c r="E123" s="92">
        <f t="shared" si="2"/>
        <v>0.75155279503105588</v>
      </c>
    </row>
    <row r="124" spans="2:5" x14ac:dyDescent="0.25">
      <c r="B124" t="s">
        <v>617</v>
      </c>
      <c r="C124" s="84">
        <v>44812</v>
      </c>
      <c r="D124" s="85">
        <v>122</v>
      </c>
      <c r="E124" s="92">
        <f t="shared" si="2"/>
        <v>0.75776397515527949</v>
      </c>
    </row>
    <row r="125" spans="2:5" x14ac:dyDescent="0.25">
      <c r="B125" t="s">
        <v>618</v>
      </c>
      <c r="C125" s="84">
        <v>44812</v>
      </c>
      <c r="D125" s="85">
        <v>123</v>
      </c>
      <c r="E125" s="92">
        <f t="shared" si="2"/>
        <v>0.7639751552795031</v>
      </c>
    </row>
    <row r="126" spans="2:5" x14ac:dyDescent="0.25">
      <c r="B126" t="s">
        <v>619</v>
      </c>
      <c r="C126" s="84">
        <v>44812</v>
      </c>
      <c r="D126" s="85">
        <v>124</v>
      </c>
      <c r="E126" s="92">
        <f t="shared" si="2"/>
        <v>0.77018633540372672</v>
      </c>
    </row>
    <row r="127" spans="2:5" x14ac:dyDescent="0.25">
      <c r="B127" t="s">
        <v>620</v>
      </c>
      <c r="C127" s="84">
        <v>44812</v>
      </c>
      <c r="D127" s="85">
        <v>125</v>
      </c>
      <c r="E127" s="92">
        <f t="shared" si="2"/>
        <v>0.77639751552795033</v>
      </c>
    </row>
    <row r="128" spans="2:5" x14ac:dyDescent="0.25">
      <c r="B128" t="s">
        <v>595</v>
      </c>
      <c r="C128" s="84">
        <v>44812</v>
      </c>
      <c r="D128" s="85">
        <v>126</v>
      </c>
      <c r="E128" s="92">
        <f t="shared" si="2"/>
        <v>0.78260869565217395</v>
      </c>
    </row>
    <row r="129" spans="2:5" x14ac:dyDescent="0.25">
      <c r="B129" t="s">
        <v>590</v>
      </c>
      <c r="C129" s="84">
        <v>44812</v>
      </c>
      <c r="D129" s="85">
        <v>127</v>
      </c>
      <c r="E129" s="92">
        <f t="shared" si="2"/>
        <v>0.78881987577639756</v>
      </c>
    </row>
    <row r="130" spans="2:5" x14ac:dyDescent="0.25">
      <c r="B130" t="s">
        <v>540</v>
      </c>
      <c r="C130" s="84">
        <v>44812</v>
      </c>
      <c r="D130" s="85">
        <v>128</v>
      </c>
      <c r="E130" s="92">
        <f t="shared" si="2"/>
        <v>0.79503105590062106</v>
      </c>
    </row>
    <row r="131" spans="2:5" x14ac:dyDescent="0.25">
      <c r="B131" t="s">
        <v>638</v>
      </c>
      <c r="C131" s="84">
        <v>44812</v>
      </c>
      <c r="D131" s="85">
        <v>129</v>
      </c>
      <c r="E131" s="92">
        <f t="shared" si="2"/>
        <v>0.80124223602484468</v>
      </c>
    </row>
    <row r="132" spans="2:5" x14ac:dyDescent="0.25">
      <c r="B132" t="s">
        <v>639</v>
      </c>
      <c r="C132" s="84">
        <v>44812</v>
      </c>
      <c r="D132" s="85">
        <v>130</v>
      </c>
      <c r="E132" s="92">
        <f t="shared" ref="E132:E163" si="3">SUM(D132/$B$1)</f>
        <v>0.80745341614906829</v>
      </c>
    </row>
    <row r="133" spans="2:5" x14ac:dyDescent="0.25">
      <c r="B133" t="s">
        <v>648</v>
      </c>
      <c r="C133" s="84">
        <v>44812</v>
      </c>
      <c r="D133" s="85">
        <v>131</v>
      </c>
      <c r="E133" s="92">
        <f t="shared" si="3"/>
        <v>0.81366459627329191</v>
      </c>
    </row>
    <row r="134" spans="2:5" x14ac:dyDescent="0.25">
      <c r="B134" t="s">
        <v>640</v>
      </c>
      <c r="C134" s="84">
        <v>44812</v>
      </c>
      <c r="D134" s="85">
        <v>132</v>
      </c>
      <c r="E134" s="92">
        <f t="shared" si="3"/>
        <v>0.81987577639751552</v>
      </c>
    </row>
    <row r="135" spans="2:5" hidden="1" x14ac:dyDescent="0.25">
      <c r="B135" t="s">
        <v>424</v>
      </c>
      <c r="C135" s="84">
        <v>44868</v>
      </c>
      <c r="D135" s="85">
        <v>133</v>
      </c>
      <c r="E135" s="92">
        <f t="shared" si="3"/>
        <v>0.82608695652173914</v>
      </c>
    </row>
    <row r="136" spans="2:5" hidden="1" x14ac:dyDescent="0.25">
      <c r="B136" t="s">
        <v>464</v>
      </c>
      <c r="C136" s="84">
        <v>44868</v>
      </c>
      <c r="D136" s="85">
        <v>134</v>
      </c>
      <c r="E136" s="92">
        <f t="shared" si="3"/>
        <v>0.83229813664596275</v>
      </c>
    </row>
    <row r="137" spans="2:5" hidden="1" x14ac:dyDescent="0.25">
      <c r="B137" t="s">
        <v>477</v>
      </c>
      <c r="C137" s="84">
        <v>44868</v>
      </c>
      <c r="D137" s="85">
        <v>135</v>
      </c>
      <c r="E137" s="92">
        <f t="shared" si="3"/>
        <v>0.83850931677018636</v>
      </c>
    </row>
    <row r="138" spans="2:5" hidden="1" x14ac:dyDescent="0.25">
      <c r="B138" t="s">
        <v>499</v>
      </c>
      <c r="C138" s="84">
        <v>44868</v>
      </c>
      <c r="D138" s="85">
        <v>136</v>
      </c>
      <c r="E138" s="92">
        <f t="shared" si="3"/>
        <v>0.84472049689440998</v>
      </c>
    </row>
    <row r="139" spans="2:5" hidden="1" x14ac:dyDescent="0.25">
      <c r="B139" t="s">
        <v>506</v>
      </c>
      <c r="C139" s="84">
        <v>44868</v>
      </c>
      <c r="D139" s="85">
        <v>137</v>
      </c>
      <c r="E139" s="92">
        <f t="shared" si="3"/>
        <v>0.85093167701863359</v>
      </c>
    </row>
    <row r="140" spans="2:5" hidden="1" x14ac:dyDescent="0.25">
      <c r="B140" t="s">
        <v>509</v>
      </c>
      <c r="C140" s="84">
        <v>44868</v>
      </c>
      <c r="D140" s="85">
        <v>138</v>
      </c>
      <c r="E140" s="92">
        <f t="shared" si="3"/>
        <v>0.8571428571428571</v>
      </c>
    </row>
    <row r="141" spans="2:5" hidden="1" x14ac:dyDescent="0.25">
      <c r="B141" t="s">
        <v>602</v>
      </c>
      <c r="C141" s="84">
        <v>44868</v>
      </c>
      <c r="D141" s="85">
        <v>139</v>
      </c>
      <c r="E141" s="92">
        <f t="shared" si="3"/>
        <v>0.86335403726708071</v>
      </c>
    </row>
    <row r="142" spans="2:5" hidden="1" x14ac:dyDescent="0.25">
      <c r="B142" t="s">
        <v>512</v>
      </c>
      <c r="C142" s="84">
        <v>44868</v>
      </c>
      <c r="D142" s="85">
        <v>140</v>
      </c>
      <c r="E142" s="92">
        <f t="shared" si="3"/>
        <v>0.86956521739130432</v>
      </c>
    </row>
    <row r="143" spans="2:5" hidden="1" x14ac:dyDescent="0.25">
      <c r="B143" t="s">
        <v>515</v>
      </c>
      <c r="C143" s="84">
        <v>44868</v>
      </c>
      <c r="D143" s="85">
        <v>141</v>
      </c>
      <c r="E143" s="92">
        <f t="shared" si="3"/>
        <v>0.87577639751552794</v>
      </c>
    </row>
    <row r="144" spans="2:5" hidden="1" x14ac:dyDescent="0.25">
      <c r="B144" t="s">
        <v>621</v>
      </c>
      <c r="C144" s="84">
        <v>44868</v>
      </c>
      <c r="D144" s="85">
        <v>142</v>
      </c>
      <c r="E144" s="92">
        <f t="shared" si="3"/>
        <v>0.88198757763975155</v>
      </c>
    </row>
    <row r="145" spans="2:5" hidden="1" x14ac:dyDescent="0.25">
      <c r="B145" t="s">
        <v>622</v>
      </c>
      <c r="C145" s="84">
        <v>44868</v>
      </c>
      <c r="D145" s="85">
        <v>143</v>
      </c>
      <c r="E145" s="92">
        <f t="shared" si="3"/>
        <v>0.88819875776397517</v>
      </c>
    </row>
    <row r="146" spans="2:5" hidden="1" x14ac:dyDescent="0.25">
      <c r="B146" t="s">
        <v>623</v>
      </c>
      <c r="C146" s="84">
        <v>44868</v>
      </c>
      <c r="D146" s="85">
        <v>144</v>
      </c>
      <c r="E146" s="92">
        <f t="shared" si="3"/>
        <v>0.89440993788819878</v>
      </c>
    </row>
    <row r="147" spans="2:5" hidden="1" x14ac:dyDescent="0.25">
      <c r="B147" t="s">
        <v>624</v>
      </c>
      <c r="C147" s="84">
        <v>44868</v>
      </c>
      <c r="D147" s="85">
        <v>145</v>
      </c>
      <c r="E147" s="92">
        <f t="shared" si="3"/>
        <v>0.90062111801242239</v>
      </c>
    </row>
    <row r="148" spans="2:5" hidden="1" x14ac:dyDescent="0.25">
      <c r="B148" t="s">
        <v>625</v>
      </c>
      <c r="C148" s="84">
        <v>44868</v>
      </c>
      <c r="D148" s="85">
        <v>146</v>
      </c>
      <c r="E148" s="92">
        <f t="shared" si="3"/>
        <v>0.90683229813664601</v>
      </c>
    </row>
    <row r="149" spans="2:5" hidden="1" x14ac:dyDescent="0.25">
      <c r="B149" t="s">
        <v>626</v>
      </c>
      <c r="C149" s="84">
        <v>44868</v>
      </c>
      <c r="D149" s="85">
        <v>147</v>
      </c>
      <c r="E149" s="92">
        <f t="shared" si="3"/>
        <v>0.91304347826086951</v>
      </c>
    </row>
    <row r="150" spans="2:5" hidden="1" x14ac:dyDescent="0.25">
      <c r="B150" t="s">
        <v>546</v>
      </c>
      <c r="C150" s="84">
        <v>44868</v>
      </c>
      <c r="D150" s="85">
        <v>148</v>
      </c>
      <c r="E150" s="92">
        <f t="shared" si="3"/>
        <v>0.91925465838509313</v>
      </c>
    </row>
    <row r="151" spans="2:5" hidden="1" x14ac:dyDescent="0.25">
      <c r="B151" t="s">
        <v>627</v>
      </c>
      <c r="C151" s="84">
        <v>44868</v>
      </c>
      <c r="D151" s="85">
        <v>149</v>
      </c>
      <c r="E151" s="92">
        <f t="shared" si="3"/>
        <v>0.92546583850931674</v>
      </c>
    </row>
    <row r="152" spans="2:5" hidden="1" x14ac:dyDescent="0.25">
      <c r="B152" t="s">
        <v>454</v>
      </c>
      <c r="C152" s="84">
        <v>44868</v>
      </c>
      <c r="D152" s="85">
        <v>150</v>
      </c>
      <c r="E152" s="92">
        <f t="shared" si="3"/>
        <v>0.93167701863354035</v>
      </c>
    </row>
    <row r="153" spans="2:5" hidden="1" x14ac:dyDescent="0.25">
      <c r="B153" t="s">
        <v>628</v>
      </c>
      <c r="C153" s="84">
        <v>44868</v>
      </c>
      <c r="D153" s="85">
        <v>151</v>
      </c>
      <c r="E153" s="92">
        <f t="shared" si="3"/>
        <v>0.93788819875776397</v>
      </c>
    </row>
    <row r="154" spans="2:5" x14ac:dyDescent="0.25">
      <c r="B154" t="s">
        <v>400</v>
      </c>
      <c r="C154" s="84">
        <v>44868</v>
      </c>
      <c r="D154" s="85">
        <v>152</v>
      </c>
      <c r="E154" s="92">
        <f t="shared" si="3"/>
        <v>0.94409937888198758</v>
      </c>
    </row>
    <row r="155" spans="2:5" x14ac:dyDescent="0.25">
      <c r="B155" t="s">
        <v>643</v>
      </c>
      <c r="C155" s="84">
        <v>44868</v>
      </c>
      <c r="D155" s="85">
        <v>153</v>
      </c>
      <c r="E155" s="92">
        <f t="shared" si="3"/>
        <v>0.9503105590062112</v>
      </c>
    </row>
    <row r="156" spans="2:5" x14ac:dyDescent="0.25">
      <c r="B156" t="s">
        <v>644</v>
      </c>
      <c r="C156" s="84">
        <v>44868</v>
      </c>
      <c r="D156" s="85">
        <v>154</v>
      </c>
      <c r="E156" s="92">
        <f t="shared" si="3"/>
        <v>0.95652173913043481</v>
      </c>
    </row>
    <row r="157" spans="2:5" x14ac:dyDescent="0.25">
      <c r="B157" t="s">
        <v>645</v>
      </c>
      <c r="C157" s="84">
        <v>44868</v>
      </c>
      <c r="D157" s="85">
        <v>155</v>
      </c>
      <c r="E157" s="92">
        <f t="shared" si="3"/>
        <v>0.96273291925465843</v>
      </c>
    </row>
    <row r="158" spans="2:5" x14ac:dyDescent="0.25">
      <c r="B158" t="s">
        <v>649</v>
      </c>
      <c r="C158" s="84">
        <v>44868</v>
      </c>
      <c r="D158" s="85">
        <v>156</v>
      </c>
      <c r="E158" s="92">
        <f t="shared" si="3"/>
        <v>0.96894409937888204</v>
      </c>
    </row>
    <row r="159" spans="2:5" x14ac:dyDescent="0.25">
      <c r="B159" t="s">
        <v>646</v>
      </c>
      <c r="C159" s="84">
        <v>44868</v>
      </c>
      <c r="D159" s="85">
        <v>157</v>
      </c>
      <c r="E159" s="92">
        <f t="shared" si="3"/>
        <v>0.97515527950310554</v>
      </c>
    </row>
    <row r="160" spans="2:5" x14ac:dyDescent="0.25">
      <c r="B160" t="s">
        <v>650</v>
      </c>
      <c r="C160" s="84">
        <v>44868</v>
      </c>
      <c r="D160" s="85">
        <v>158</v>
      </c>
      <c r="E160" s="92">
        <f t="shared" si="3"/>
        <v>0.98136645962732916</v>
      </c>
    </row>
    <row r="161" spans="2:5" x14ac:dyDescent="0.25">
      <c r="B161" t="s">
        <v>647</v>
      </c>
      <c r="C161" s="84">
        <v>44868</v>
      </c>
      <c r="D161" s="85">
        <v>159</v>
      </c>
      <c r="E161" s="92">
        <f t="shared" si="3"/>
        <v>0.98757763975155277</v>
      </c>
    </row>
    <row r="162" spans="2:5" x14ac:dyDescent="0.25">
      <c r="B162" t="s">
        <v>651</v>
      </c>
      <c r="C162" s="84">
        <v>44868</v>
      </c>
      <c r="D162" s="85">
        <v>160</v>
      </c>
      <c r="E162" s="92">
        <f t="shared" si="3"/>
        <v>0.99378881987577639</v>
      </c>
    </row>
    <row r="163" spans="2:5" x14ac:dyDescent="0.25">
      <c r="B163" t="s">
        <v>745</v>
      </c>
      <c r="C163" s="84">
        <v>44868</v>
      </c>
      <c r="D163" s="85">
        <v>161</v>
      </c>
      <c r="E163" s="92">
        <f t="shared" si="3"/>
        <v>1</v>
      </c>
    </row>
    <row r="164" spans="2:5" x14ac:dyDescent="0.25">
      <c r="B164" t="s">
        <v>810</v>
      </c>
    </row>
  </sheetData>
  <autoFilter ref="A2:Q164">
    <filterColumn colId="1">
      <customFilters>
        <customFilter operator="notEqual" val="*j*"/>
      </customFilters>
    </filterColumn>
  </autoFilter>
  <sortState ref="B3:C162">
    <sortCondition ref="C3:C162"/>
  </sortState>
  <conditionalFormatting sqref="B2:E2">
    <cfRule type="duplicateValues" dxfId="10" priority="12"/>
  </conditionalFormatting>
  <conditionalFormatting sqref="Q19">
    <cfRule type="duplicateValues" dxfId="9" priority="9"/>
  </conditionalFormatting>
  <conditionalFormatting sqref="Q19">
    <cfRule type="duplicateValues" dxfId="8" priority="10"/>
  </conditionalFormatting>
  <conditionalFormatting sqref="Q20">
    <cfRule type="duplicateValues" dxfId="7" priority="7"/>
  </conditionalFormatting>
  <conditionalFormatting sqref="Q20">
    <cfRule type="duplicateValues" dxfId="6" priority="8"/>
  </conditionalFormatting>
  <conditionalFormatting sqref="Q23">
    <cfRule type="duplicateValues" dxfId="5" priority="5"/>
  </conditionalFormatting>
  <conditionalFormatting sqref="Q23">
    <cfRule type="duplicateValues" dxfId="4" priority="6"/>
  </conditionalFormatting>
  <conditionalFormatting sqref="J3:P3 J52:K74 L52:M72 P4:P72 N4:O71 Q21:Q22 Q3:Q18 H3:I67 F3:G72 F2:P2 J4:M51">
    <cfRule type="duplicateValues" dxfId="3" priority="24"/>
  </conditionalFormatting>
  <conditionalFormatting sqref="B3:G3 J3:P3 J52:K164 L52:M162 P4:P162 N4:O161 Q21:Q22 Q3:Q18 B4:E163 H3:I157 F4:G162 B2:P2 J4:M51 B164">
    <cfRule type="duplicateValues" dxfId="2" priority="37"/>
  </conditionalFormatting>
  <conditionalFormatting sqref="G2">
    <cfRule type="duplicateValues" dxfId="1" priority="2"/>
  </conditionalFormatting>
  <conditionalFormatting sqref="I2">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
  <sheetViews>
    <sheetView workbookViewId="0">
      <selection activeCell="H22" sqref="H22"/>
    </sheetView>
  </sheetViews>
  <sheetFormatPr defaultRowHeight="15" x14ac:dyDescent="0.25"/>
  <cols>
    <col min="1" max="1" width="26.5703125" bestFit="1" customWidth="1"/>
  </cols>
  <sheetData>
    <row r="1" spans="1:6" x14ac:dyDescent="0.25">
      <c r="B1" s="87" t="s">
        <v>668</v>
      </c>
      <c r="C1" s="87" t="s">
        <v>669</v>
      </c>
      <c r="D1" s="87" t="s">
        <v>670</v>
      </c>
      <c r="E1" s="87" t="s">
        <v>671</v>
      </c>
      <c r="F1" s="88" t="s">
        <v>223</v>
      </c>
    </row>
    <row r="2" spans="1:6" x14ac:dyDescent="0.25">
      <c r="A2" s="60" t="s">
        <v>182</v>
      </c>
      <c r="B2" s="5">
        <v>85</v>
      </c>
      <c r="C2" s="5">
        <v>40</v>
      </c>
      <c r="D2" s="5">
        <v>20</v>
      </c>
      <c r="E2" s="5">
        <v>14</v>
      </c>
      <c r="F2" s="5">
        <f>SUM(B2:E2)</f>
        <v>159</v>
      </c>
    </row>
    <row r="3" spans="1:6" x14ac:dyDescent="0.25">
      <c r="A3" s="60" t="s">
        <v>672</v>
      </c>
      <c r="B3" s="5">
        <v>60</v>
      </c>
      <c r="C3" s="5">
        <v>19</v>
      </c>
      <c r="D3" s="5">
        <v>11</v>
      </c>
      <c r="E3" s="5">
        <v>10</v>
      </c>
      <c r="F3" s="5">
        <f t="shared" ref="F3:F5" si="0">SUM(B3:E3)</f>
        <v>100</v>
      </c>
    </row>
    <row r="4" spans="1:6" x14ac:dyDescent="0.25">
      <c r="A4" s="60" t="s">
        <v>673</v>
      </c>
      <c r="B4" s="89">
        <f>(B3/B2)</f>
        <v>0.70588235294117652</v>
      </c>
      <c r="C4" s="89">
        <f t="shared" ref="C4:E4" si="1">(C3/C2)</f>
        <v>0.47499999999999998</v>
      </c>
      <c r="D4" s="89">
        <f t="shared" si="1"/>
        <v>0.55000000000000004</v>
      </c>
      <c r="E4" s="89">
        <f t="shared" si="1"/>
        <v>0.7142857142857143</v>
      </c>
      <c r="F4" s="89">
        <f>(F3/F2)</f>
        <v>0.62893081761006286</v>
      </c>
    </row>
    <row r="5" spans="1:6" x14ac:dyDescent="0.25">
      <c r="A5" s="60" t="s">
        <v>674</v>
      </c>
      <c r="B5" s="5">
        <f>SUM(B2-B3)</f>
        <v>25</v>
      </c>
      <c r="C5" s="5">
        <f t="shared" ref="C5:E5" si="2">SUM(C2-C3)</f>
        <v>21</v>
      </c>
      <c r="D5" s="5">
        <f t="shared" si="2"/>
        <v>9</v>
      </c>
      <c r="E5" s="5">
        <f t="shared" si="2"/>
        <v>4</v>
      </c>
      <c r="F5" s="5">
        <f t="shared" si="0"/>
        <v>59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8BC949EB6EC2438937DD3346CF4DBB" ma:contentTypeVersion="7" ma:contentTypeDescription="Create a new document." ma:contentTypeScope="" ma:versionID="928ea6ac194ed5401c03472e7b8b8003">
  <xsd:schema xmlns:xsd="http://www.w3.org/2001/XMLSchema" xmlns:xs="http://www.w3.org/2001/XMLSchema" xmlns:p="http://schemas.microsoft.com/office/2006/metadata/properties" xmlns:ns3="2f062dc0-9a67-419e-ac12-8dc0a1805c4f" targetNamespace="http://schemas.microsoft.com/office/2006/metadata/properties" ma:root="true" ma:fieldsID="b543ca36948b92932a9613154cf5c327" ns3:_="">
    <xsd:import namespace="2f062dc0-9a67-419e-ac12-8dc0a1805c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2dc0-9a67-419e-ac12-8dc0a1805c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CEF409-71B0-429A-A7E9-F36C663C6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2dc0-9a67-419e-ac12-8dc0a1805c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CE8F18-1F2E-46B0-8CAB-C7AC35FE8249}">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f062dc0-9a67-419e-ac12-8dc0a1805c4f"/>
    <ds:schemaRef ds:uri="http://www.w3.org/XML/1998/namespace"/>
  </ds:schemaRefs>
</ds:datastoreItem>
</file>

<file path=customXml/itemProps3.xml><?xml version="1.0" encoding="utf-8"?>
<ds:datastoreItem xmlns:ds="http://schemas.openxmlformats.org/officeDocument/2006/customXml" ds:itemID="{CBAC05FC-3209-4837-B4A2-1FCFA2CA3C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Publication Plan</vt:lpstr>
      <vt:lpstr>Timelines</vt:lpstr>
      <vt:lpstr>Pub Slot Requirements</vt:lpstr>
      <vt:lpstr>Change Log</vt:lpstr>
      <vt:lpstr>Airway Lists</vt:lpstr>
      <vt:lpstr>DashBoard</vt:lpstr>
      <vt:lpstr>'Publication 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Doug</dc:creator>
  <cp:lastModifiedBy>Tinsley, Joseph B (FAA)</cp:lastModifiedBy>
  <cp:lastPrinted>2021-08-03T16:45:28Z</cp:lastPrinted>
  <dcterms:created xsi:type="dcterms:W3CDTF">2019-08-08T13:10:55Z</dcterms:created>
  <dcterms:modified xsi:type="dcterms:W3CDTF">2022-07-07T15:35:15Z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0x010100738BC949EB6EC2438937DD3346CF4DBB</vt:lpwstr>
  </property>
</Properties>
</file>